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 tabRatio="722"/>
  </bookViews>
  <sheets>
    <sheet name="2019年第二批中央资金" sheetId="15" r:id="rId1"/>
    <sheet name="2019年政府新增债券" sheetId="9" r:id="rId2"/>
    <sheet name="2019年第二批自治区" sheetId="14" r:id="rId3"/>
    <sheet name="2019年第三批自治区" sheetId="1" r:id="rId4"/>
    <sheet name="2020年提前批资金" sheetId="12" r:id="rId5"/>
    <sheet name="自动合计" sheetId="13" r:id="rId6"/>
  </sheets>
  <definedNames>
    <definedName name="_xlnm.Print_Area" localSheetId="3">'2019年第三批自治区'!$A$1:$Z$111</definedName>
    <definedName name="_xlnm.Print_Area" localSheetId="1">'2019年政府新增债券'!$A$1:$Z$111</definedName>
    <definedName name="_xlnm.Print_Titles" localSheetId="3">'2019年第三批自治区'!$1:$7</definedName>
    <definedName name="_xlnm.Print_Titles" localSheetId="1">'2019年政府新增债券'!$1:$7</definedName>
    <definedName name="_xlnm.Print_Titles" localSheetId="4">'2020年提前批资金'!$1:$7</definedName>
    <definedName name="_xlnm.Print_Titles" localSheetId="5">自动合计!$1:$7</definedName>
    <definedName name="_xlnm.Print_Area" localSheetId="2">'2019年第二批自治区'!$A$1:$Z$111</definedName>
    <definedName name="_xlnm.Print_Titles" localSheetId="2">'2019年第二批自治区'!$1:$7</definedName>
    <definedName name="_xlnm._FilterDatabase" localSheetId="4" hidden="1">'2020年提前批资金'!$A$1:$Z$111</definedName>
    <definedName name="_xlnm._FilterDatabase" localSheetId="2" hidden="1">'2019年第二批自治区'!$A$1:$Z$111</definedName>
    <definedName name="_xlnm._FilterDatabase" localSheetId="5" hidden="1">自动合计!$A$1:$Z$111</definedName>
    <definedName name="_xlnm.Print_Area" localSheetId="0">'2019年第二批中央资金'!$A$1:$Z$111</definedName>
    <definedName name="_xlnm.Print_Titles" localSheetId="0">'2019年第二批中央资金'!$1:$7</definedName>
    <definedName name="_xlnm._FilterDatabase" localSheetId="0" hidden="1">'2019年第二批中央资金'!$A$1:$Z$111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包含基础设施408个，地头水柜120座</t>
        </r>
      </text>
    </comment>
  </commentList>
</comments>
</file>

<file path=xl/sharedStrings.xml><?xml version="1.0" encoding="utf-8"?>
<sst xmlns="http://schemas.openxmlformats.org/spreadsheetml/2006/main" count="146">
  <si>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年第二批中央资金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</si>
  <si>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桂林市扶贫办</t>
    </r>
  </si>
  <si>
    <r>
      <rPr>
        <sz val="11"/>
        <rFont val="宋体"/>
        <charset val="134"/>
      </rPr>
      <t>填报时间：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</si>
  <si>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4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28  </t>
    </r>
    <r>
      <rPr>
        <sz val="11"/>
        <rFont val="宋体"/>
        <charset val="134"/>
      </rPr>
      <t>日</t>
    </r>
  </si>
  <si>
    <t>市、县名称</t>
  </si>
  <si>
    <r>
      <rPr>
        <sz val="11"/>
        <rFont val="宋体"/>
        <charset val="134"/>
      </rPr>
      <t>工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建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设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况</t>
    </r>
  </si>
  <si>
    <t>资金使用（万元）</t>
  </si>
  <si>
    <t>项目覆盖</t>
  </si>
  <si>
    <t>备注</t>
  </si>
  <si>
    <t>建设内容</t>
  </si>
  <si>
    <t>计划</t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</si>
  <si>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动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工</t>
    </r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</si>
  <si>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竣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工</t>
    </r>
  </si>
  <si>
    <t>计划资金</t>
  </si>
  <si>
    <t>已投资</t>
  </si>
  <si>
    <r>
      <rPr>
        <sz val="11"/>
        <rFont val="宋体"/>
        <charset val="134"/>
      </rPr>
      <t>占计划</t>
    </r>
    <r>
      <rPr>
        <sz val="11"/>
        <rFont val="Times New Roman"/>
        <charset val="134"/>
      </rPr>
      <t>%</t>
    </r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</si>
  <si>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</si>
  <si>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</si>
  <si>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</si>
  <si>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</si>
  <si>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</si>
  <si>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</si>
  <si>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</si>
  <si>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</si>
  <si>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</si>
  <si>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</si>
  <si>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</t>
    </r>
  </si>
  <si>
    <t>深度贫困村</t>
  </si>
  <si>
    <t>面上村</t>
  </si>
  <si>
    <t>户数</t>
  </si>
  <si>
    <t>人数</t>
  </si>
  <si>
    <t>中央资金</t>
  </si>
  <si>
    <t>自治区资金</t>
  </si>
  <si>
    <t xml:space="preserve"> </t>
  </si>
  <si>
    <t>3=2/1</t>
  </si>
  <si>
    <t>4</t>
  </si>
  <si>
    <t>5=4/1</t>
  </si>
  <si>
    <t>6</t>
  </si>
  <si>
    <t>7</t>
  </si>
  <si>
    <t>8</t>
  </si>
  <si>
    <t>9=8/6</t>
  </si>
  <si>
    <t>10</t>
  </si>
  <si>
    <t>11=10/7</t>
  </si>
  <si>
    <t>桂林市</t>
  </si>
  <si>
    <t>合计</t>
  </si>
  <si>
    <t>一、屯级路小计</t>
  </si>
  <si>
    <r>
      <rPr>
        <b/>
        <sz val="11"/>
        <rFont val="Times New Roman"/>
        <charset val="134"/>
      </rPr>
      <t>1.</t>
    </r>
    <r>
      <rPr>
        <b/>
        <sz val="11"/>
        <rFont val="宋体"/>
        <charset val="134"/>
      </rPr>
      <t>砂石路</t>
    </r>
  </si>
  <si>
    <r>
      <rPr>
        <b/>
        <sz val="11"/>
        <rFont val="Times New Roman"/>
        <charset val="134"/>
      </rPr>
      <t>2.</t>
    </r>
    <r>
      <rPr>
        <b/>
        <sz val="11"/>
        <rFont val="宋体"/>
        <charset val="134"/>
      </rPr>
      <t>硬化路</t>
    </r>
  </si>
  <si>
    <t>二、桥梁</t>
  </si>
  <si>
    <t>三、人饮工程</t>
  </si>
  <si>
    <t>四、其他</t>
  </si>
  <si>
    <t>龙胜县</t>
  </si>
  <si>
    <t>一、屯级路</t>
  </si>
  <si>
    <r>
      <t>1.</t>
    </r>
    <r>
      <rPr>
        <sz val="11"/>
        <color theme="1"/>
        <rFont val="宋体"/>
        <charset val="134"/>
      </rPr>
      <t>砂石路</t>
    </r>
  </si>
  <si>
    <r>
      <t>2.</t>
    </r>
    <r>
      <rPr>
        <sz val="11"/>
        <color theme="1"/>
        <rFont val="宋体"/>
        <charset val="134"/>
      </rPr>
      <t>硬化路</t>
    </r>
  </si>
  <si>
    <t>资源县</t>
  </si>
  <si>
    <r>
      <rPr>
        <b/>
        <sz val="11"/>
        <rFont val="宋体"/>
        <charset val="134"/>
      </rPr>
      <t>小计</t>
    </r>
  </si>
  <si>
    <r>
      <rPr>
        <sz val="11"/>
        <rFont val="宋体"/>
        <charset val="134"/>
      </rPr>
      <t>一、屯级路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</si>
  <si>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砂石路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</si>
  <si>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硬化路</t>
    </r>
  </si>
  <si>
    <r>
      <rPr>
        <sz val="11"/>
        <rFont val="宋体"/>
        <charset val="134"/>
      </rPr>
      <t>二、桥梁</t>
    </r>
  </si>
  <si>
    <r>
      <rPr>
        <sz val="11"/>
        <rFont val="宋体"/>
        <charset val="134"/>
      </rPr>
      <t>三、人饮工程</t>
    </r>
  </si>
  <si>
    <r>
      <rPr>
        <sz val="11"/>
        <rFont val="宋体"/>
        <charset val="134"/>
      </rPr>
      <t>四、其他</t>
    </r>
  </si>
  <si>
    <t>灌阳县</t>
  </si>
  <si>
    <t>恭城县</t>
  </si>
  <si>
    <t>全州县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</si>
  <si>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砂石路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</si>
  <si>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硬化路</t>
    </r>
  </si>
  <si>
    <r>
      <rPr>
        <sz val="11"/>
        <color theme="1"/>
        <rFont val="宋体"/>
        <charset val="134"/>
      </rPr>
      <t>二、桥梁</t>
    </r>
  </si>
  <si>
    <r>
      <rPr>
        <sz val="11"/>
        <color theme="1"/>
        <rFont val="宋体"/>
        <charset val="134"/>
      </rPr>
      <t>三、人饮工程</t>
    </r>
  </si>
  <si>
    <r>
      <rPr>
        <sz val="11"/>
        <color theme="1"/>
        <rFont val="宋体"/>
        <charset val="134"/>
      </rPr>
      <t>四、其他</t>
    </r>
  </si>
  <si>
    <t>兴安县</t>
  </si>
  <si>
    <t>灵川县</t>
  </si>
  <si>
    <t>永福县</t>
  </si>
  <si>
    <t>平乐县</t>
  </si>
  <si>
    <t>荔浦市</t>
  </si>
  <si>
    <t>阳朔县</t>
  </si>
  <si>
    <t>临桂区</t>
  </si>
  <si>
    <t>雁山区</t>
  </si>
  <si>
    <t>1.砂石路</t>
  </si>
  <si>
    <t>2.硬化路</t>
  </si>
  <si>
    <r>
      <rPr>
        <sz val="11"/>
        <rFont val="宋体"/>
        <charset val="134"/>
      </rPr>
      <t>领导签字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张志坚</t>
    </r>
  </si>
  <si>
    <r>
      <rPr>
        <sz val="11"/>
        <rFont val="宋体"/>
        <charset val="134"/>
      </rPr>
      <t>填报人及联系电话：陈小明</t>
    </r>
    <r>
      <rPr>
        <sz val="11"/>
        <rFont val="Times New Roman"/>
        <charset val="134"/>
      </rPr>
      <t xml:space="preserve">  0773-2848442</t>
    </r>
  </si>
  <si>
    <r>
      <rPr>
        <sz val="11"/>
        <rFont val="宋体"/>
        <charset val="134"/>
      </rPr>
      <t>注：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占比按第一行提示栏公式统计。</t>
    </r>
  </si>
  <si>
    <r>
      <rPr>
        <sz val="11"/>
        <rFont val="Times New Roman"/>
        <charset val="134"/>
      </rPr>
      <t xml:space="preserve">    2.</t>
    </r>
    <r>
      <rPr>
        <sz val="11"/>
        <rFont val="宋体"/>
        <charset val="134"/>
      </rPr>
      <t>如有特殊情况，请在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备注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中说明。</t>
    </r>
  </si>
  <si>
    <r>
      <rPr>
        <sz val="11"/>
        <rFont val="Times New Roman"/>
        <charset val="134"/>
      </rPr>
      <t xml:space="preserve">    3.</t>
    </r>
    <r>
      <rPr>
        <sz val="11"/>
        <rFont val="宋体"/>
        <charset val="134"/>
      </rPr>
      <t>如各县有表中所列类别以外的项目，请填在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栏，并简述项目内容，只用统计数量和资金额。</t>
    </r>
  </si>
  <si>
    <r>
      <rPr>
        <sz val="11"/>
        <rFont val="Times New Roman"/>
        <charset val="134"/>
      </rPr>
      <t xml:space="preserve">    4.“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贫困村指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期间确定的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个贫困村，深度贫困村为</t>
    </r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年确定的</t>
    </r>
    <r>
      <rPr>
        <sz val="11"/>
        <rFont val="Times New Roman"/>
        <charset val="134"/>
      </rPr>
      <t>1490</t>
    </r>
    <r>
      <rPr>
        <sz val="11"/>
        <rFont val="宋体"/>
        <charset val="134"/>
      </rPr>
      <t>个深度贫困村。如村存在重合，注意在总数合计时不计重合数。</t>
    </r>
  </si>
  <si>
    <r>
      <rPr>
        <sz val="11"/>
        <rFont val="Times New Roman"/>
        <charset val="134"/>
      </rPr>
      <t xml:space="preserve">    5.“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受益人口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指建档立卡贫困户和享受后续扶持待遇的摘帽户。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</si>
  <si>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年政府新增债券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</si>
  <si>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4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28 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</si>
  <si>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市、县名称</t>
    </r>
  </si>
  <si>
    <r>
      <rPr>
        <sz val="11"/>
        <rFont val="宋体"/>
        <charset val="134"/>
      </rPr>
      <t>资金使用（万元）</t>
    </r>
  </si>
  <si>
    <r>
      <rPr>
        <sz val="11"/>
        <rFont val="宋体"/>
        <charset val="134"/>
      </rPr>
      <t>项目覆盖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</si>
  <si>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</si>
  <si>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建设内容</t>
    </r>
  </si>
  <si>
    <r>
      <rPr>
        <sz val="11"/>
        <rFont val="宋体"/>
        <charset val="134"/>
      </rPr>
      <t>计划</t>
    </r>
  </si>
  <si>
    <r>
      <rPr>
        <sz val="11"/>
        <rFont val="宋体"/>
        <charset val="134"/>
      </rPr>
      <t>计划资金</t>
    </r>
  </si>
  <si>
    <r>
      <rPr>
        <sz val="11"/>
        <rFont val="宋体"/>
        <charset val="134"/>
      </rPr>
      <t>已投资</t>
    </r>
  </si>
  <si>
    <r>
      <rPr>
        <sz val="11"/>
        <rFont val="宋体"/>
        <charset val="134"/>
      </rPr>
      <t>完成报账</t>
    </r>
  </si>
  <si>
    <r>
      <rPr>
        <sz val="11"/>
        <rFont val="宋体"/>
        <charset val="134"/>
      </rPr>
      <t>行政村（个）</t>
    </r>
  </si>
  <si>
    <r>
      <rPr>
        <sz val="11"/>
        <rFont val="宋体"/>
        <charset val="134"/>
      </rPr>
      <t>受益人口</t>
    </r>
  </si>
  <si>
    <r>
      <rPr>
        <sz val="10"/>
        <rFont val="宋体"/>
        <charset val="134"/>
      </rPr>
      <t>条（座、处）</t>
    </r>
  </si>
  <si>
    <r>
      <rPr>
        <sz val="10"/>
        <rFont val="宋体"/>
        <charset val="134"/>
      </rPr>
      <t>公里（米、㎡）</t>
    </r>
  </si>
  <si>
    <r>
      <rPr>
        <sz val="11"/>
        <rFont val="宋体"/>
        <charset val="134"/>
      </rPr>
      <t>占计划</t>
    </r>
  </si>
  <si>
    <r>
      <rPr>
        <sz val="11"/>
        <rFont val="宋体"/>
        <charset val="134"/>
      </rPr>
      <t>总计</t>
    </r>
  </si>
  <si>
    <r>
      <rPr>
        <sz val="11"/>
        <rFont val="宋体"/>
        <charset val="134"/>
      </rPr>
      <t>财政专项扶贫资金</t>
    </r>
  </si>
  <si>
    <r>
      <rPr>
        <sz val="11"/>
        <rFont val="宋体"/>
        <charset val="134"/>
      </rPr>
      <t>其他资金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</si>
  <si>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</si>
  <si>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深度贫困村</t>
    </r>
  </si>
  <si>
    <r>
      <rPr>
        <sz val="11"/>
        <rFont val="宋体"/>
        <charset val="134"/>
      </rPr>
      <t>面上村</t>
    </r>
  </si>
  <si>
    <r>
      <rPr>
        <sz val="11"/>
        <rFont val="宋体"/>
        <charset val="134"/>
      </rPr>
      <t>户数</t>
    </r>
  </si>
  <si>
    <r>
      <rPr>
        <sz val="11"/>
        <rFont val="宋体"/>
        <charset val="134"/>
      </rPr>
      <t>人数</t>
    </r>
  </si>
  <si>
    <r>
      <rPr>
        <sz val="11"/>
        <rFont val="宋体"/>
        <charset val="134"/>
      </rPr>
      <t>中央资金</t>
    </r>
  </si>
  <si>
    <r>
      <rPr>
        <sz val="11"/>
        <rFont val="宋体"/>
        <charset val="134"/>
      </rPr>
      <t>自治区资金</t>
    </r>
  </si>
  <si>
    <t>填报人及联系电话：陈小明  0773-2848442</t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</si>
  <si>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</si>
  <si>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4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28 </t>
    </r>
    <r>
      <rPr>
        <sz val="11"/>
        <rFont val="宋体"/>
        <charset val="134"/>
      </rPr>
      <t>日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</si>
  <si>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年第三批自治区资金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</si>
  <si>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28 </t>
    </r>
    <r>
      <rPr>
        <sz val="11"/>
        <rFont val="宋体"/>
        <charset val="134"/>
      </rPr>
      <t>日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</si>
  <si>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</si>
  <si>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一、屯级路小计</t>
    </r>
  </si>
  <si>
    <r>
      <rPr>
        <b/>
        <sz val="11"/>
        <rFont val="宋体"/>
        <charset val="134"/>
      </rPr>
      <t>二、桥梁</t>
    </r>
  </si>
  <si>
    <r>
      <rPr>
        <b/>
        <sz val="11"/>
        <rFont val="宋体"/>
        <charset val="134"/>
      </rPr>
      <t>三、人饮工程</t>
    </r>
  </si>
  <si>
    <r>
      <rPr>
        <b/>
        <sz val="11"/>
        <rFont val="宋体"/>
        <charset val="134"/>
      </rPr>
      <t>四、其他</t>
    </r>
  </si>
  <si>
    <r>
      <rPr>
        <u/>
        <sz val="26"/>
        <rFont val="Times New Roman"/>
        <charset val="134"/>
      </rPr>
      <t>2020</t>
    </r>
    <r>
      <rPr>
        <u/>
        <sz val="26"/>
        <rFont val="宋体"/>
        <charset val="134"/>
      </rPr>
      <t>年提前批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</si>
  <si>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填报单位（盖章）：桂林市扶贫办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</si>
  <si>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  </t>
    </r>
    <r>
      <rPr>
        <sz val="11"/>
        <rFont val="宋体"/>
        <charset val="134"/>
      </rPr>
      <t>日</t>
    </r>
  </si>
  <si>
    <t>四、其他(道路维修)</t>
  </si>
  <si>
    <r>
      <rPr>
        <sz val="11"/>
        <color theme="1"/>
        <rFont val="宋体"/>
        <charset val="134"/>
      </rPr>
      <t>一、屯级路</t>
    </r>
  </si>
  <si>
    <t>一个水渠修建项目，一个码头改造项目、两座危桥改建、一座盖板涵</t>
  </si>
  <si>
    <t>附件1-6</t>
  </si>
  <si>
    <r>
      <rPr>
        <u/>
        <sz val="26"/>
        <color theme="1"/>
        <rFont val="宋体"/>
        <charset val="134"/>
      </rPr>
      <t>桂林市2020年为民办实事5批资金</t>
    </r>
    <r>
      <rPr>
        <sz val="26"/>
        <color theme="1"/>
        <rFont val="宋体"/>
        <charset val="134"/>
      </rPr>
      <t>扶贫基础设施项目进度合计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</si>
  <si>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日</t>
    </r>
  </si>
  <si>
    <t>工  程  建  设  情  况</t>
  </si>
  <si>
    <t>已  动   工</t>
  </si>
  <si>
    <t>已  竣  工</t>
  </si>
  <si>
    <t>占计划%</t>
  </si>
  <si>
    <t>“十三五”贫困村</t>
  </si>
  <si>
    <t>四、其他农田水利</t>
  </si>
  <si>
    <t>领导签字:张志坚</t>
  </si>
  <si>
    <t>填报人及联系电话：陈小明 0773-2848442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</si>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</sst>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0.0%"/>
  </numFmts>
  <fonts count="54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 tint="0.05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26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26"/>
      <name val="Times New Roman"/>
      <charset val="134"/>
    </font>
    <font>
      <sz val="26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8"/>
      <color theme="1"/>
      <name val="宋体"/>
      <charset val="134"/>
    </font>
    <font>
      <b/>
      <sz val="12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26"/>
      <color theme="1"/>
      <name val="宋体"/>
      <charset val="134"/>
    </font>
    <font>
      <u/>
      <sz val="26"/>
      <name val="宋体"/>
      <charset val="134"/>
    </font>
    <font>
      <sz val="26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6" fillId="0" borderId="0"/>
    <xf numFmtId="0" fontId="30" fillId="0" borderId="4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15" borderId="5" applyNumberFormat="0" applyAlignment="0" applyProtection="0">
      <alignment vertical="center"/>
    </xf>
    <xf numFmtId="0" fontId="44" fillId="15" borderId="9" applyNumberFormat="0" applyAlignment="0" applyProtection="0">
      <alignment vertical="center"/>
    </xf>
    <xf numFmtId="0" fontId="29" fillId="7" borderId="3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8" fillId="0" borderId="0"/>
    <xf numFmtId="0" fontId="49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3" borderId="1" xfId="50" applyNumberFormat="1" applyFont="1" applyFill="1" applyBorder="1" applyAlignment="1">
      <alignment horizontal="center" vertical="center" wrapText="1"/>
    </xf>
    <xf numFmtId="9" fontId="3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9" fontId="3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31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3" borderId="1" xfId="5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176" fontId="17" fillId="0" borderId="0" xfId="5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4" borderId="0" xfId="0" applyFont="1" applyFill="1">
      <alignment vertical="center"/>
    </xf>
    <xf numFmtId="0" fontId="0" fillId="4" borderId="0" xfId="0" applyFont="1" applyFill="1" applyAlignment="1">
      <alignment horizontal="center" vertical="center"/>
    </xf>
    <xf numFmtId="176" fontId="0" fillId="4" borderId="0" xfId="0" applyNumberFormat="1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5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2" fillId="0" borderId="1" xfId="5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2" fillId="3" borderId="1" xfId="50" applyNumberFormat="1" applyFont="1" applyFill="1" applyBorder="1" applyAlignment="1">
      <alignment horizontal="center" vertical="center" wrapText="1"/>
    </xf>
    <xf numFmtId="9" fontId="22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22" fillId="0" borderId="1" xfId="50" applyNumberFormat="1" applyFont="1" applyFill="1" applyBorder="1" applyAlignment="1">
      <alignment horizontal="center" vertical="center" wrapText="1"/>
    </xf>
    <xf numFmtId="9" fontId="22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3" borderId="1" xfId="50" applyNumberFormat="1" applyFont="1" applyFill="1" applyBorder="1" applyAlignment="1">
      <alignment horizontal="center" vertical="center" wrapText="1"/>
    </xf>
    <xf numFmtId="9" fontId="2" fillId="3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9" fontId="21" fillId="3" borderId="1" xfId="50" applyNumberFormat="1" applyFont="1" applyFill="1" applyBorder="1" applyAlignment="1">
      <alignment horizontal="center" vertical="center" wrapText="1"/>
    </xf>
    <xf numFmtId="9" fontId="21" fillId="0" borderId="1" xfId="50" applyNumberFormat="1" applyFont="1" applyFill="1" applyBorder="1" applyAlignment="1">
      <alignment horizontal="center" vertical="center" wrapText="1"/>
    </xf>
    <xf numFmtId="9" fontId="10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9" fontId="16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5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22" fillId="3" borderId="1" xfId="50" applyNumberFormat="1" applyFont="1" applyFill="1" applyBorder="1" applyAlignment="1">
      <alignment horizontal="center" vertical="center" wrapText="1"/>
    </xf>
    <xf numFmtId="176" fontId="22" fillId="0" borderId="1" xfId="50" applyNumberFormat="1" applyFont="1" applyFill="1" applyBorder="1" applyAlignment="1">
      <alignment horizontal="center" vertical="center" wrapText="1"/>
    </xf>
    <xf numFmtId="176" fontId="13" fillId="3" borderId="1" xfId="5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1" fillId="0" borderId="1" xfId="5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6" fillId="3" borderId="1" xfId="50" applyNumberFormat="1" applyFont="1" applyFill="1" applyBorder="1" applyAlignment="1">
      <alignment horizontal="center" vertical="center" wrapText="1"/>
    </xf>
    <xf numFmtId="9" fontId="16" fillId="3" borderId="1" xfId="50" applyNumberFormat="1" applyFont="1" applyFill="1" applyBorder="1" applyAlignment="1">
      <alignment horizontal="center" vertical="center" wrapText="1"/>
    </xf>
    <xf numFmtId="0" fontId="24" fillId="0" borderId="1" xfId="5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176" fontId="2" fillId="4" borderId="0" xfId="0" applyNumberFormat="1" applyFont="1" applyFill="1">
      <alignment vertical="center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0" fontId="25" fillId="3" borderId="1" xfId="50" applyNumberFormat="1" applyFont="1" applyFill="1" applyBorder="1" applyAlignment="1">
      <alignment horizontal="center" vertical="center" wrapText="1"/>
    </xf>
    <xf numFmtId="9" fontId="25" fillId="3" borderId="1" xfId="5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9" fontId="13" fillId="3" borderId="1" xfId="50" applyNumberFormat="1" applyFont="1" applyFill="1" applyBorder="1" applyAlignment="1">
      <alignment horizontal="center" vertical="center" wrapText="1"/>
    </xf>
    <xf numFmtId="9" fontId="16" fillId="0" borderId="1" xfId="1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25" fillId="3" borderId="1" xfId="5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/>
    </xf>
    <xf numFmtId="10" fontId="2" fillId="0" borderId="1" xfId="50" applyNumberFormat="1" applyFont="1" applyFill="1" applyBorder="1" applyAlignment="1">
      <alignment horizontal="center" vertical="center" wrapText="1"/>
    </xf>
    <xf numFmtId="9" fontId="2" fillId="0" borderId="1" xfId="11" applyFont="1" applyFill="1" applyBorder="1" applyAlignment="1" applyProtection="1">
      <alignment horizontal="center" vertical="center" wrapText="1"/>
    </xf>
    <xf numFmtId="176" fontId="16" fillId="0" borderId="1" xfId="50" applyNumberFormat="1" applyFont="1" applyFill="1" applyBorder="1" applyAlignment="1">
      <alignment horizontal="center" vertical="center" wrapText="1"/>
    </xf>
    <xf numFmtId="0" fontId="25" fillId="0" borderId="1" xfId="5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10" fontId="16" fillId="0" borderId="1" xfId="50" applyNumberFormat="1" applyFont="1" applyFill="1" applyBorder="1" applyAlignment="1">
      <alignment horizontal="center" vertical="center" wrapText="1"/>
    </xf>
    <xf numFmtId="0" fontId="26" fillId="0" borderId="1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1" fillId="3" borderId="1" xfId="50" applyNumberFormat="1" applyFont="1" applyFill="1" applyBorder="1" applyAlignment="1">
      <alignment horizontal="center" vertical="center" wrapText="1"/>
    </xf>
    <xf numFmtId="176" fontId="21" fillId="3" borderId="1" xfId="50" applyNumberFormat="1" applyFont="1" applyFill="1" applyBorder="1" applyAlignment="1">
      <alignment horizontal="center" vertical="center" wrapText="1"/>
    </xf>
    <xf numFmtId="0" fontId="27" fillId="3" borderId="1" xfId="50" applyNumberFormat="1" applyFont="1" applyFill="1" applyBorder="1" applyAlignment="1">
      <alignment horizontal="center" vertical="center" wrapText="1"/>
    </xf>
    <xf numFmtId="9" fontId="26" fillId="3" borderId="1" xfId="50" applyNumberFormat="1" applyFont="1" applyFill="1" applyBorder="1" applyAlignment="1">
      <alignment horizontal="center" vertical="center" wrapText="1"/>
    </xf>
    <xf numFmtId="9" fontId="26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7" fillId="3" borderId="1" xfId="50" applyNumberFormat="1" applyFont="1" applyFill="1" applyBorder="1" applyAlignment="1">
      <alignment horizontal="center" vertical="center" wrapText="1"/>
    </xf>
    <xf numFmtId="176" fontId="26" fillId="0" borderId="1" xfId="5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tabSelected="1" view="pageBreakPreview" zoomScale="80" zoomScaleNormal="85" zoomScaleSheetLayoutView="80" workbookViewId="0">
      <pane ySplit="7" topLeftCell="A8" activePane="bottomLeft" state="frozen"/>
      <selection/>
      <selection pane="bottomLeft" activeCell="L61" sqref="L61"/>
    </sheetView>
  </sheetViews>
  <sheetFormatPr defaultColWidth="9" defaultRowHeight="32" customHeight="1"/>
  <cols>
    <col min="1" max="1" width="11.5583333333333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5666666666667" style="41" customWidth="1"/>
    <col min="12" max="12" width="11.0166666666667" style="41" customWidth="1"/>
    <col min="13" max="13" width="9.21666666666667" style="41" customWidth="1"/>
    <col min="14" max="14" width="8.59166666666667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95"/>
      <c r="L1" s="95"/>
      <c r="M1" s="95"/>
      <c r="N1" s="95"/>
      <c r="O1" s="95"/>
      <c r="P1" s="95"/>
      <c r="Q1" s="66"/>
      <c r="R1" s="95"/>
      <c r="S1" s="66"/>
      <c r="T1" s="66"/>
      <c r="U1" s="66"/>
      <c r="V1" s="66"/>
      <c r="W1" s="66"/>
      <c r="X1" s="66"/>
      <c r="Y1" s="66"/>
    </row>
    <row r="2" customHeight="1" spans="1:25">
      <c r="A2" s="18" t="s">
        <v>1</v>
      </c>
      <c r="T2" s="19" t="s">
        <v>2</v>
      </c>
      <c r="U2" s="19"/>
      <c r="V2" s="46" t="s">
        <v>3</v>
      </c>
      <c r="W2" s="19"/>
      <c r="X2" s="19"/>
      <c r="Y2" s="19"/>
    </row>
    <row r="3" s="19" customFormat="1" ht="22" customHeight="1" spans="1:26">
      <c r="A3" s="131" t="s">
        <v>4</v>
      </c>
      <c r="B3" s="132" t="s">
        <v>5</v>
      </c>
      <c r="C3" s="35"/>
      <c r="D3" s="35"/>
      <c r="E3" s="35"/>
      <c r="F3" s="35"/>
      <c r="G3" s="35"/>
      <c r="H3" s="35"/>
      <c r="I3" s="35"/>
      <c r="J3" s="35"/>
      <c r="K3" s="140" t="s">
        <v>6</v>
      </c>
      <c r="L3" s="96"/>
      <c r="M3" s="96"/>
      <c r="N3" s="96"/>
      <c r="O3" s="96"/>
      <c r="P3" s="96"/>
      <c r="Q3" s="35"/>
      <c r="R3" s="96"/>
      <c r="S3" s="35"/>
      <c r="T3" s="132" t="s">
        <v>7</v>
      </c>
      <c r="U3" s="35"/>
      <c r="V3" s="35"/>
      <c r="W3" s="35"/>
      <c r="X3" s="35"/>
      <c r="Y3" s="35"/>
      <c r="Z3" s="132" t="s">
        <v>8</v>
      </c>
    </row>
    <row r="4" s="19" customFormat="1" ht="19" customHeight="1" spans="1:26">
      <c r="A4" s="68"/>
      <c r="B4" s="132" t="s">
        <v>9</v>
      </c>
      <c r="C4" s="132" t="s">
        <v>10</v>
      </c>
      <c r="D4" s="35"/>
      <c r="E4" s="132" t="s">
        <v>11</v>
      </c>
      <c r="F4" s="35"/>
      <c r="G4" s="35"/>
      <c r="H4" s="132" t="s">
        <v>12</v>
      </c>
      <c r="I4" s="35"/>
      <c r="J4" s="35"/>
      <c r="K4" s="140" t="s">
        <v>13</v>
      </c>
      <c r="L4" s="96"/>
      <c r="M4" s="96"/>
      <c r="N4" s="96"/>
      <c r="O4" s="96"/>
      <c r="P4" s="141" t="s">
        <v>14</v>
      </c>
      <c r="Q4" s="131" t="s">
        <v>15</v>
      </c>
      <c r="R4" s="141" t="s">
        <v>16</v>
      </c>
      <c r="S4" s="131" t="s">
        <v>15</v>
      </c>
      <c r="T4" s="132" t="s">
        <v>17</v>
      </c>
      <c r="U4" s="35"/>
      <c r="V4" s="35"/>
      <c r="W4" s="35"/>
      <c r="X4" s="132" t="s">
        <v>18</v>
      </c>
      <c r="Y4" s="35"/>
      <c r="Z4" s="35"/>
    </row>
    <row r="5" s="19" customFormat="1" customHeight="1" spans="1:26">
      <c r="A5" s="68"/>
      <c r="B5" s="35"/>
      <c r="C5" s="133" t="s">
        <v>19</v>
      </c>
      <c r="D5" s="133" t="s">
        <v>20</v>
      </c>
      <c r="E5" s="133" t="s">
        <v>19</v>
      </c>
      <c r="F5" s="133" t="s">
        <v>20</v>
      </c>
      <c r="G5" s="131" t="s">
        <v>15</v>
      </c>
      <c r="H5" s="133" t="s">
        <v>19</v>
      </c>
      <c r="I5" s="133" t="s">
        <v>20</v>
      </c>
      <c r="J5" s="131" t="s">
        <v>21</v>
      </c>
      <c r="K5" s="141" t="s">
        <v>22</v>
      </c>
      <c r="L5" s="140" t="s">
        <v>23</v>
      </c>
      <c r="M5" s="96"/>
      <c r="N5" s="96"/>
      <c r="O5" s="141" t="s">
        <v>24</v>
      </c>
      <c r="P5" s="97"/>
      <c r="Q5" s="68"/>
      <c r="R5" s="97"/>
      <c r="S5" s="68"/>
      <c r="T5" s="131" t="s">
        <v>25</v>
      </c>
      <c r="U5" s="68" t="s">
        <v>26</v>
      </c>
      <c r="V5" s="131" t="s">
        <v>27</v>
      </c>
      <c r="W5" s="131" t="s">
        <v>28</v>
      </c>
      <c r="X5" s="132" t="s">
        <v>29</v>
      </c>
      <c r="Y5" s="132" t="s">
        <v>30</v>
      </c>
      <c r="Z5" s="35"/>
    </row>
    <row r="6" s="19" customFormat="1" customHeight="1" spans="1:26">
      <c r="A6" s="68"/>
      <c r="B6" s="35"/>
      <c r="C6" s="84"/>
      <c r="D6" s="84"/>
      <c r="E6" s="84"/>
      <c r="F6" s="84"/>
      <c r="G6" s="68"/>
      <c r="H6" s="84"/>
      <c r="I6" s="84"/>
      <c r="J6" s="68"/>
      <c r="K6" s="98"/>
      <c r="L6" s="142" t="s">
        <v>25</v>
      </c>
      <c r="M6" s="140" t="s">
        <v>31</v>
      </c>
      <c r="N6" s="141" t="s">
        <v>32</v>
      </c>
      <c r="O6" s="97"/>
      <c r="P6" s="97"/>
      <c r="Q6" s="68"/>
      <c r="R6" s="97"/>
      <c r="S6" s="68"/>
      <c r="T6" s="108"/>
      <c r="U6" s="108"/>
      <c r="V6" s="108"/>
      <c r="W6" s="108"/>
      <c r="X6" s="36"/>
      <c r="Y6" s="36"/>
      <c r="Z6" s="35"/>
    </row>
    <row r="7" s="128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99" t="s">
        <v>37</v>
      </c>
      <c r="L7" s="99" t="s">
        <v>38</v>
      </c>
      <c r="M7" s="100"/>
      <c r="N7" s="99"/>
      <c r="O7" s="99"/>
      <c r="P7" s="99" t="s">
        <v>39</v>
      </c>
      <c r="Q7" s="73" t="s">
        <v>40</v>
      </c>
      <c r="R7" s="99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9" customFormat="1" customHeight="1" spans="1:26">
      <c r="A8" s="23" t="s">
        <v>43</v>
      </c>
      <c r="B8" s="23" t="s">
        <v>44</v>
      </c>
      <c r="C8" s="134">
        <f t="shared" ref="C8:F8" si="0">SUM(C15,C22,C29,C36,C43,C50,C57,C64,C71,C78,C85,C92,C99)</f>
        <v>377</v>
      </c>
      <c r="D8" s="134">
        <f t="shared" si="0"/>
        <v>434.274</v>
      </c>
      <c r="E8" s="134">
        <f t="shared" si="0"/>
        <v>377</v>
      </c>
      <c r="F8" s="134">
        <f t="shared" si="0"/>
        <v>434.274</v>
      </c>
      <c r="G8" s="135">
        <f t="shared" ref="G8:G16" si="1">E8/C8</f>
        <v>1</v>
      </c>
      <c r="H8" s="134">
        <f t="shared" ref="H8:P8" si="2">SUM(H15,H22,H29,H36,H43,H50,H57,H64,H71,H78,H85,H92,H99)</f>
        <v>374</v>
      </c>
      <c r="I8" s="134">
        <f t="shared" si="2"/>
        <v>395.214</v>
      </c>
      <c r="J8" s="135">
        <f t="shared" ref="J8:J16" si="3">H8/C8</f>
        <v>0.992042440318302</v>
      </c>
      <c r="K8" s="143">
        <f t="shared" si="2"/>
        <v>11896.635</v>
      </c>
      <c r="L8" s="143">
        <f t="shared" si="2"/>
        <v>11590.635</v>
      </c>
      <c r="M8" s="143">
        <f t="shared" si="2"/>
        <v>11590.635</v>
      </c>
      <c r="N8" s="143">
        <f t="shared" si="2"/>
        <v>0</v>
      </c>
      <c r="O8" s="143">
        <f t="shared" si="2"/>
        <v>306</v>
      </c>
      <c r="P8" s="143">
        <f t="shared" si="2"/>
        <v>11459.205</v>
      </c>
      <c r="Q8" s="135">
        <f t="shared" ref="Q8:Q16" si="4">P8/K8</f>
        <v>0.963230779123676</v>
      </c>
      <c r="R8" s="143">
        <f t="shared" ref="R8:Y8" si="5">SUM(R15,R22,R29,R36,R43,R50,R57,R64,R71,R78,R85,R92,R99)</f>
        <v>11276.8695</v>
      </c>
      <c r="S8" s="135">
        <f t="shared" ref="S8:S16" si="6">R8/L8</f>
        <v>0.972929395153933</v>
      </c>
      <c r="T8" s="134">
        <f t="shared" si="5"/>
        <v>301</v>
      </c>
      <c r="U8" s="134">
        <f t="shared" si="5"/>
        <v>246</v>
      </c>
      <c r="V8" s="134">
        <f t="shared" si="5"/>
        <v>9</v>
      </c>
      <c r="W8" s="134">
        <f t="shared" si="5"/>
        <v>46</v>
      </c>
      <c r="X8" s="134">
        <f t="shared" si="5"/>
        <v>53695</v>
      </c>
      <c r="Y8" s="134">
        <f t="shared" si="5"/>
        <v>198702</v>
      </c>
      <c r="Z8" s="148"/>
    </row>
    <row r="9" s="123" customFormat="1" customHeight="1" spans="1:26">
      <c r="A9" s="27"/>
      <c r="B9" s="136" t="s">
        <v>45</v>
      </c>
      <c r="C9" s="78">
        <f>C10+C11</f>
        <v>109</v>
      </c>
      <c r="D9" s="78">
        <f t="shared" ref="C9:F9" si="7">D10+D11</f>
        <v>135.914</v>
      </c>
      <c r="E9" s="78">
        <f t="shared" si="7"/>
        <v>109</v>
      </c>
      <c r="F9" s="78">
        <f t="shared" si="7"/>
        <v>135.914</v>
      </c>
      <c r="G9" s="79">
        <f t="shared" si="1"/>
        <v>1</v>
      </c>
      <c r="H9" s="78">
        <f t="shared" ref="H9:P9" si="8">H10+H11</f>
        <v>109</v>
      </c>
      <c r="I9" s="78">
        <f t="shared" si="8"/>
        <v>135.914</v>
      </c>
      <c r="J9" s="79">
        <f t="shared" si="3"/>
        <v>1</v>
      </c>
      <c r="K9" s="102">
        <f t="shared" si="8"/>
        <v>4904.334528</v>
      </c>
      <c r="L9" s="102">
        <f t="shared" si="8"/>
        <v>4904.334528</v>
      </c>
      <c r="M9" s="102">
        <f t="shared" si="8"/>
        <v>4904.334528</v>
      </c>
      <c r="N9" s="102">
        <f t="shared" si="8"/>
        <v>0</v>
      </c>
      <c r="O9" s="102">
        <f t="shared" si="8"/>
        <v>0</v>
      </c>
      <c r="P9" s="102">
        <f t="shared" si="8"/>
        <v>4904.334528</v>
      </c>
      <c r="Q9" s="79">
        <f t="shared" si="4"/>
        <v>1</v>
      </c>
      <c r="R9" s="102">
        <f t="shared" ref="R9:Y9" si="9">R10+R11</f>
        <v>4865.988028</v>
      </c>
      <c r="S9" s="79">
        <f t="shared" si="6"/>
        <v>0.992181100253037</v>
      </c>
      <c r="T9" s="78">
        <f t="shared" si="9"/>
        <v>105</v>
      </c>
      <c r="U9" s="78">
        <f t="shared" si="9"/>
        <v>82</v>
      </c>
      <c r="V9" s="78">
        <f t="shared" si="9"/>
        <v>3</v>
      </c>
      <c r="W9" s="78">
        <f t="shared" si="9"/>
        <v>20</v>
      </c>
      <c r="X9" s="78">
        <f t="shared" si="9"/>
        <v>9835</v>
      </c>
      <c r="Y9" s="78">
        <f t="shared" si="9"/>
        <v>37131</v>
      </c>
      <c r="Z9" s="78"/>
    </row>
    <row r="10" s="130" customFormat="1" ht="24" customHeight="1" spans="1:26">
      <c r="A10" s="31"/>
      <c r="B10" s="77" t="s">
        <v>46</v>
      </c>
      <c r="C10" s="27">
        <f t="shared" ref="C10:Y10" si="10">SUM(C17,C24,C31,C38,C45,C52,C59,C66,C73,C80,C87,C94,C101)</f>
        <v>14</v>
      </c>
      <c r="D10" s="27">
        <f t="shared" si="10"/>
        <v>29.48</v>
      </c>
      <c r="E10" s="27">
        <f t="shared" si="10"/>
        <v>14</v>
      </c>
      <c r="F10" s="27">
        <f t="shared" si="10"/>
        <v>29.48</v>
      </c>
      <c r="G10" s="144">
        <f t="shared" si="1"/>
        <v>1</v>
      </c>
      <c r="H10" s="27">
        <f t="shared" si="10"/>
        <v>14</v>
      </c>
      <c r="I10" s="27">
        <f t="shared" si="10"/>
        <v>29.48</v>
      </c>
      <c r="J10" s="144">
        <f t="shared" si="3"/>
        <v>1</v>
      </c>
      <c r="K10" s="27">
        <f t="shared" si="10"/>
        <v>662.772034</v>
      </c>
      <c r="L10" s="27">
        <f t="shared" si="10"/>
        <v>662.772034</v>
      </c>
      <c r="M10" s="27">
        <f t="shared" si="10"/>
        <v>662.772034</v>
      </c>
      <c r="N10" s="27">
        <f t="shared" si="10"/>
        <v>0</v>
      </c>
      <c r="O10" s="27">
        <f t="shared" si="10"/>
        <v>0</v>
      </c>
      <c r="P10" s="27">
        <f t="shared" si="10"/>
        <v>662.772034</v>
      </c>
      <c r="Q10" s="144">
        <f t="shared" si="4"/>
        <v>1</v>
      </c>
      <c r="R10" s="27">
        <f t="shared" si="10"/>
        <v>644.861534</v>
      </c>
      <c r="S10" s="144">
        <f t="shared" si="6"/>
        <v>0.972976379386581</v>
      </c>
      <c r="T10" s="27">
        <f t="shared" si="10"/>
        <v>11</v>
      </c>
      <c r="U10" s="27">
        <f t="shared" si="10"/>
        <v>9</v>
      </c>
      <c r="V10" s="27">
        <f t="shared" si="10"/>
        <v>1</v>
      </c>
      <c r="W10" s="27">
        <f t="shared" si="10"/>
        <v>1</v>
      </c>
      <c r="X10" s="27">
        <f t="shared" si="10"/>
        <v>1059</v>
      </c>
      <c r="Y10" s="27">
        <f t="shared" si="10"/>
        <v>3498</v>
      </c>
      <c r="Z10" s="31"/>
    </row>
    <row r="11" s="130" customFormat="1" ht="24" customHeight="1" spans="1:26">
      <c r="A11" s="31"/>
      <c r="B11" s="77" t="s">
        <v>47</v>
      </c>
      <c r="C11" s="27">
        <f t="shared" ref="C11:Y11" si="11">SUM(C18,C25,C32,C39,C46,C53,C60,C67,C74,C81,C88,C95,C102)</f>
        <v>95</v>
      </c>
      <c r="D11" s="27">
        <f t="shared" si="11"/>
        <v>106.434</v>
      </c>
      <c r="E11" s="27">
        <f t="shared" si="11"/>
        <v>95</v>
      </c>
      <c r="F11" s="27">
        <f t="shared" si="11"/>
        <v>106.434</v>
      </c>
      <c r="G11" s="144">
        <f t="shared" si="1"/>
        <v>1</v>
      </c>
      <c r="H11" s="27">
        <f t="shared" si="11"/>
        <v>95</v>
      </c>
      <c r="I11" s="27">
        <f t="shared" si="11"/>
        <v>106.434</v>
      </c>
      <c r="J11" s="144">
        <f t="shared" si="3"/>
        <v>1</v>
      </c>
      <c r="K11" s="27">
        <f t="shared" si="11"/>
        <v>4241.562494</v>
      </c>
      <c r="L11" s="27">
        <f t="shared" si="11"/>
        <v>4241.562494</v>
      </c>
      <c r="M11" s="27">
        <f t="shared" si="11"/>
        <v>4241.562494</v>
      </c>
      <c r="N11" s="27">
        <f t="shared" si="11"/>
        <v>0</v>
      </c>
      <c r="O11" s="27">
        <f t="shared" si="11"/>
        <v>0</v>
      </c>
      <c r="P11" s="27">
        <f t="shared" si="11"/>
        <v>4241.562494</v>
      </c>
      <c r="Q11" s="144">
        <f t="shared" si="4"/>
        <v>1</v>
      </c>
      <c r="R11" s="27">
        <f t="shared" si="11"/>
        <v>4221.126494</v>
      </c>
      <c r="S11" s="144">
        <f t="shared" si="6"/>
        <v>0.995181964186804</v>
      </c>
      <c r="T11" s="27">
        <f t="shared" si="11"/>
        <v>94</v>
      </c>
      <c r="U11" s="27">
        <f t="shared" si="11"/>
        <v>73</v>
      </c>
      <c r="V11" s="27">
        <f t="shared" si="11"/>
        <v>2</v>
      </c>
      <c r="W11" s="27">
        <f t="shared" si="11"/>
        <v>19</v>
      </c>
      <c r="X11" s="27">
        <f t="shared" si="11"/>
        <v>8776</v>
      </c>
      <c r="Y11" s="27">
        <f t="shared" si="11"/>
        <v>33633</v>
      </c>
      <c r="Z11" s="31"/>
    </row>
    <row r="12" s="130" customFormat="1" ht="24" customHeight="1" spans="1:26">
      <c r="A12" s="31"/>
      <c r="B12" s="136" t="s">
        <v>48</v>
      </c>
      <c r="C12" s="27">
        <f t="shared" ref="C12:Y12" si="12">SUM(C19,C26,C33,C40,C47,C54,C61,C68,C75,C82,C89,C96,C103)</f>
        <v>17</v>
      </c>
      <c r="D12" s="27">
        <f t="shared" si="12"/>
        <v>298.36</v>
      </c>
      <c r="E12" s="27">
        <f t="shared" si="12"/>
        <v>17</v>
      </c>
      <c r="F12" s="27">
        <f t="shared" si="12"/>
        <v>298.36</v>
      </c>
      <c r="G12" s="144">
        <f t="shared" si="1"/>
        <v>1</v>
      </c>
      <c r="H12" s="27">
        <f t="shared" si="12"/>
        <v>16</v>
      </c>
      <c r="I12" s="27">
        <f t="shared" si="12"/>
        <v>259.3</v>
      </c>
      <c r="J12" s="144">
        <f t="shared" si="3"/>
        <v>0.941176470588235</v>
      </c>
      <c r="K12" s="27">
        <f t="shared" si="12"/>
        <v>721.884</v>
      </c>
      <c r="L12" s="27">
        <f t="shared" si="12"/>
        <v>721.884</v>
      </c>
      <c r="M12" s="27">
        <f t="shared" si="12"/>
        <v>721.884</v>
      </c>
      <c r="N12" s="27">
        <f t="shared" si="12"/>
        <v>0</v>
      </c>
      <c r="O12" s="27">
        <f t="shared" si="12"/>
        <v>0</v>
      </c>
      <c r="P12" s="27">
        <f t="shared" si="12"/>
        <v>712.314</v>
      </c>
      <c r="Q12" s="144">
        <f t="shared" si="4"/>
        <v>0.986743022424656</v>
      </c>
      <c r="R12" s="27">
        <f t="shared" si="12"/>
        <v>704.125</v>
      </c>
      <c r="S12" s="144">
        <f t="shared" si="6"/>
        <v>0.975399094591375</v>
      </c>
      <c r="T12" s="27">
        <f t="shared" si="12"/>
        <v>15</v>
      </c>
      <c r="U12" s="27">
        <f t="shared" si="12"/>
        <v>14</v>
      </c>
      <c r="V12" s="27">
        <f t="shared" si="12"/>
        <v>0</v>
      </c>
      <c r="W12" s="27">
        <f t="shared" si="12"/>
        <v>1</v>
      </c>
      <c r="X12" s="27">
        <f t="shared" si="12"/>
        <v>1482</v>
      </c>
      <c r="Y12" s="27">
        <f t="shared" si="12"/>
        <v>5451</v>
      </c>
      <c r="Z12" s="31"/>
    </row>
    <row r="13" s="130" customFormat="1" ht="24" customHeight="1" spans="1:26">
      <c r="A13" s="31"/>
      <c r="B13" s="137" t="s">
        <v>49</v>
      </c>
      <c r="C13" s="27">
        <f t="shared" ref="C13:Y13" si="13">SUM(C20,C27,C34,C41,C48,C55,C62,C69,C76,C83,C90,C97,C104)</f>
        <v>62</v>
      </c>
      <c r="D13" s="27">
        <f t="shared" si="13"/>
        <v>0</v>
      </c>
      <c r="E13" s="27">
        <f t="shared" si="13"/>
        <v>62</v>
      </c>
      <c r="F13" s="27">
        <f t="shared" si="13"/>
        <v>0</v>
      </c>
      <c r="G13" s="144">
        <f t="shared" si="1"/>
        <v>1</v>
      </c>
      <c r="H13" s="27">
        <f t="shared" si="13"/>
        <v>60</v>
      </c>
      <c r="I13" s="27">
        <f t="shared" si="13"/>
        <v>0</v>
      </c>
      <c r="J13" s="144">
        <f t="shared" si="3"/>
        <v>0.967741935483871</v>
      </c>
      <c r="K13" s="27">
        <f t="shared" si="13"/>
        <v>1666.14</v>
      </c>
      <c r="L13" s="27">
        <f t="shared" si="13"/>
        <v>1666.14</v>
      </c>
      <c r="M13" s="27">
        <f t="shared" si="13"/>
        <v>1666.14</v>
      </c>
      <c r="N13" s="27">
        <f t="shared" si="13"/>
        <v>0</v>
      </c>
      <c r="O13" s="27">
        <f t="shared" si="13"/>
        <v>0</v>
      </c>
      <c r="P13" s="27">
        <f t="shared" si="13"/>
        <v>1578.74</v>
      </c>
      <c r="Q13" s="144">
        <f t="shared" si="4"/>
        <v>0.947543423721896</v>
      </c>
      <c r="R13" s="27">
        <f t="shared" si="13"/>
        <v>1442.94</v>
      </c>
      <c r="S13" s="144">
        <f t="shared" si="6"/>
        <v>0.866037667903057</v>
      </c>
      <c r="T13" s="27">
        <f t="shared" si="13"/>
        <v>88</v>
      </c>
      <c r="U13" s="27">
        <f t="shared" si="13"/>
        <v>80</v>
      </c>
      <c r="V13" s="27">
        <f t="shared" si="13"/>
        <v>2</v>
      </c>
      <c r="W13" s="27">
        <f t="shared" si="13"/>
        <v>6</v>
      </c>
      <c r="X13" s="27">
        <f t="shared" si="13"/>
        <v>16775</v>
      </c>
      <c r="Y13" s="27">
        <f t="shared" si="13"/>
        <v>64273</v>
      </c>
      <c r="Z13" s="31"/>
    </row>
    <row r="14" s="130" customFormat="1" ht="24" customHeight="1" spans="1:26">
      <c r="A14" s="31"/>
      <c r="B14" s="136" t="s">
        <v>50</v>
      </c>
      <c r="C14" s="27">
        <f t="shared" ref="C14:Y14" si="14">SUM(C21,C28,C35,C42,C49,C56,C63,C70,C77,C84,C91,C98,C105)</f>
        <v>189</v>
      </c>
      <c r="D14" s="27">
        <f t="shared" si="14"/>
        <v>0</v>
      </c>
      <c r="E14" s="27">
        <f t="shared" si="14"/>
        <v>189</v>
      </c>
      <c r="F14" s="27">
        <f t="shared" si="14"/>
        <v>0</v>
      </c>
      <c r="G14" s="144">
        <f t="shared" si="1"/>
        <v>1</v>
      </c>
      <c r="H14" s="27">
        <f t="shared" si="14"/>
        <v>189</v>
      </c>
      <c r="I14" s="27">
        <f t="shared" si="14"/>
        <v>0</v>
      </c>
      <c r="J14" s="144">
        <f t="shared" si="3"/>
        <v>1</v>
      </c>
      <c r="K14" s="27">
        <f t="shared" si="14"/>
        <v>4604.276472</v>
      </c>
      <c r="L14" s="27">
        <f t="shared" si="14"/>
        <v>4298.276472</v>
      </c>
      <c r="M14" s="27">
        <f t="shared" si="14"/>
        <v>4298.276472</v>
      </c>
      <c r="N14" s="27">
        <f t="shared" si="14"/>
        <v>0</v>
      </c>
      <c r="O14" s="27">
        <f t="shared" si="14"/>
        <v>306</v>
      </c>
      <c r="P14" s="27">
        <f t="shared" si="14"/>
        <v>4263.816472</v>
      </c>
      <c r="Q14" s="144">
        <f t="shared" si="4"/>
        <v>0.926055700158225</v>
      </c>
      <c r="R14" s="27">
        <f t="shared" si="14"/>
        <v>4263.816472</v>
      </c>
      <c r="S14" s="144">
        <f t="shared" si="6"/>
        <v>0.991982833067049</v>
      </c>
      <c r="T14" s="27">
        <f t="shared" si="14"/>
        <v>93</v>
      </c>
      <c r="U14" s="27">
        <f t="shared" si="14"/>
        <v>70</v>
      </c>
      <c r="V14" s="27">
        <f t="shared" si="14"/>
        <v>4</v>
      </c>
      <c r="W14" s="27">
        <f t="shared" si="14"/>
        <v>19</v>
      </c>
      <c r="X14" s="27">
        <f t="shared" si="14"/>
        <v>25603</v>
      </c>
      <c r="Y14" s="27">
        <f t="shared" si="14"/>
        <v>91847</v>
      </c>
      <c r="Z14" s="31"/>
    </row>
    <row r="15" s="123" customFormat="1" customHeight="1" spans="1:26">
      <c r="A15" s="33" t="s">
        <v>51</v>
      </c>
      <c r="B15" s="24" t="s">
        <v>25</v>
      </c>
      <c r="C15" s="158">
        <f t="shared" ref="C15:F15" si="15">SUM(C16+C19+C20+C21)</f>
        <v>178</v>
      </c>
      <c r="D15" s="158">
        <f t="shared" si="15"/>
        <v>23.44</v>
      </c>
      <c r="E15" s="158">
        <f t="shared" si="15"/>
        <v>178</v>
      </c>
      <c r="F15" s="158">
        <f t="shared" si="15"/>
        <v>23.44</v>
      </c>
      <c r="G15" s="159">
        <f t="shared" si="1"/>
        <v>1</v>
      </c>
      <c r="H15" s="158">
        <f t="shared" ref="H15:P15" si="16">SUM(H16+H19+H20+H21)</f>
        <v>178</v>
      </c>
      <c r="I15" s="158">
        <f t="shared" si="16"/>
        <v>23.44</v>
      </c>
      <c r="J15" s="159">
        <f t="shared" si="3"/>
        <v>1</v>
      </c>
      <c r="K15" s="162">
        <f t="shared" si="16"/>
        <v>2437.67</v>
      </c>
      <c r="L15" s="162">
        <f t="shared" si="16"/>
        <v>2437.67</v>
      </c>
      <c r="M15" s="162">
        <f t="shared" si="16"/>
        <v>2437.67</v>
      </c>
      <c r="N15" s="162">
        <f t="shared" si="16"/>
        <v>0</v>
      </c>
      <c r="O15" s="162">
        <f t="shared" si="16"/>
        <v>0</v>
      </c>
      <c r="P15" s="162">
        <f t="shared" si="16"/>
        <v>2437.67</v>
      </c>
      <c r="Q15" s="159">
        <f t="shared" si="4"/>
        <v>1</v>
      </c>
      <c r="R15" s="162">
        <f t="shared" ref="R15:Z15" si="17">SUM(R16+R19+R20+R21)</f>
        <v>2294.87</v>
      </c>
      <c r="S15" s="159">
        <f t="shared" si="6"/>
        <v>0.94141947023182</v>
      </c>
      <c r="T15" s="158">
        <f t="shared" si="17"/>
        <v>108</v>
      </c>
      <c r="U15" s="158">
        <f t="shared" si="17"/>
        <v>67</v>
      </c>
      <c r="V15" s="158">
        <f t="shared" si="17"/>
        <v>0</v>
      </c>
      <c r="W15" s="158">
        <f t="shared" si="17"/>
        <v>41</v>
      </c>
      <c r="X15" s="158">
        <f t="shared" si="17"/>
        <v>16875</v>
      </c>
      <c r="Y15" s="158">
        <f t="shared" si="17"/>
        <v>60115</v>
      </c>
      <c r="Z15" s="158">
        <f t="shared" si="17"/>
        <v>0</v>
      </c>
    </row>
    <row r="16" s="19" customFormat="1" customHeight="1" spans="1:26">
      <c r="A16" s="35"/>
      <c r="B16" s="112" t="s">
        <v>52</v>
      </c>
      <c r="C16" s="153">
        <f t="shared" ref="C16:F16" si="18">C17+C18</f>
        <v>31</v>
      </c>
      <c r="D16" s="153">
        <f t="shared" si="18"/>
        <v>23.34</v>
      </c>
      <c r="E16" s="153">
        <f t="shared" si="18"/>
        <v>31</v>
      </c>
      <c r="F16" s="153">
        <f t="shared" si="18"/>
        <v>23.34</v>
      </c>
      <c r="G16" s="160">
        <f t="shared" si="1"/>
        <v>1</v>
      </c>
      <c r="H16" s="153">
        <f t="shared" ref="H16:P16" si="19">H17+H18</f>
        <v>31</v>
      </c>
      <c r="I16" s="153">
        <f t="shared" si="19"/>
        <v>23.34</v>
      </c>
      <c r="J16" s="160">
        <f t="shared" si="3"/>
        <v>1</v>
      </c>
      <c r="K16" s="163">
        <f t="shared" si="19"/>
        <v>837.84</v>
      </c>
      <c r="L16" s="163">
        <f t="shared" si="19"/>
        <v>837.84</v>
      </c>
      <c r="M16" s="163">
        <f t="shared" si="19"/>
        <v>837.84</v>
      </c>
      <c r="N16" s="163">
        <f t="shared" si="19"/>
        <v>0</v>
      </c>
      <c r="O16" s="163">
        <f t="shared" si="19"/>
        <v>0</v>
      </c>
      <c r="P16" s="163">
        <f t="shared" si="19"/>
        <v>837.84</v>
      </c>
      <c r="Q16" s="160">
        <f t="shared" si="4"/>
        <v>1</v>
      </c>
      <c r="R16" s="163">
        <f t="shared" ref="R16:Z16" si="20">R17+R18</f>
        <v>830.04</v>
      </c>
      <c r="S16" s="160">
        <f t="shared" si="6"/>
        <v>0.990690346605557</v>
      </c>
      <c r="T16" s="153">
        <f t="shared" si="20"/>
        <v>33</v>
      </c>
      <c r="U16" s="153">
        <f t="shared" si="20"/>
        <v>17</v>
      </c>
      <c r="V16" s="153">
        <f t="shared" si="20"/>
        <v>0</v>
      </c>
      <c r="W16" s="153">
        <f t="shared" si="20"/>
        <v>16</v>
      </c>
      <c r="X16" s="153">
        <f t="shared" si="20"/>
        <v>1191</v>
      </c>
      <c r="Y16" s="153">
        <f t="shared" si="20"/>
        <v>4600</v>
      </c>
      <c r="Z16" s="153">
        <f t="shared" si="20"/>
        <v>0</v>
      </c>
    </row>
    <row r="17" s="59" customFormat="1" ht="24" customHeight="1" spans="1:26">
      <c r="A17" s="36"/>
      <c r="B17" s="90" t="s">
        <v>53</v>
      </c>
      <c r="C17" s="161">
        <v>4</v>
      </c>
      <c r="D17" s="161">
        <v>2.86</v>
      </c>
      <c r="E17" s="161">
        <v>4</v>
      </c>
      <c r="F17" s="161">
        <v>2.86</v>
      </c>
      <c r="G17" s="161">
        <v>100</v>
      </c>
      <c r="H17" s="161">
        <v>4</v>
      </c>
      <c r="I17" s="161">
        <v>2.86</v>
      </c>
      <c r="J17" s="161">
        <v>100</v>
      </c>
      <c r="K17" s="161">
        <v>48.8</v>
      </c>
      <c r="L17" s="161">
        <v>48.8</v>
      </c>
      <c r="M17" s="161">
        <v>48.8</v>
      </c>
      <c r="N17" s="161"/>
      <c r="O17" s="161"/>
      <c r="P17" s="161">
        <v>48.8</v>
      </c>
      <c r="Q17" s="161">
        <v>100</v>
      </c>
      <c r="R17" s="161">
        <v>41</v>
      </c>
      <c r="S17" s="161">
        <v>84</v>
      </c>
      <c r="T17" s="161">
        <v>3</v>
      </c>
      <c r="U17" s="161">
        <v>2</v>
      </c>
      <c r="V17" s="161"/>
      <c r="W17" s="161">
        <v>1</v>
      </c>
      <c r="X17" s="161">
        <v>134</v>
      </c>
      <c r="Y17" s="161">
        <v>453</v>
      </c>
      <c r="Z17" s="153">
        <v>0</v>
      </c>
    </row>
    <row r="18" s="59" customFormat="1" ht="44" customHeight="1" spans="1:26">
      <c r="A18" s="36"/>
      <c r="B18" s="90" t="s">
        <v>54</v>
      </c>
      <c r="C18" s="161">
        <v>27</v>
      </c>
      <c r="D18" s="161">
        <v>20.48</v>
      </c>
      <c r="E18" s="161">
        <v>27</v>
      </c>
      <c r="F18" s="161">
        <v>20.48</v>
      </c>
      <c r="G18" s="161">
        <v>100</v>
      </c>
      <c r="H18" s="161">
        <v>27</v>
      </c>
      <c r="I18" s="161">
        <v>20.48</v>
      </c>
      <c r="J18" s="161">
        <v>100</v>
      </c>
      <c r="K18" s="161">
        <v>789.04</v>
      </c>
      <c r="L18" s="161">
        <v>789.04</v>
      </c>
      <c r="M18" s="161">
        <v>789.04</v>
      </c>
      <c r="N18" s="161"/>
      <c r="O18" s="161"/>
      <c r="P18" s="161">
        <v>789.04</v>
      </c>
      <c r="Q18" s="161">
        <v>100</v>
      </c>
      <c r="R18" s="161">
        <v>789.04</v>
      </c>
      <c r="S18" s="161">
        <v>100</v>
      </c>
      <c r="T18" s="161">
        <v>30</v>
      </c>
      <c r="U18" s="161">
        <v>15</v>
      </c>
      <c r="V18" s="161"/>
      <c r="W18" s="161">
        <v>15</v>
      </c>
      <c r="X18" s="161">
        <v>1057</v>
      </c>
      <c r="Y18" s="161">
        <v>4147</v>
      </c>
      <c r="Z18" s="153">
        <v>0</v>
      </c>
    </row>
    <row r="19" s="59" customFormat="1" ht="24" customHeight="1" spans="1:26">
      <c r="A19" s="36"/>
      <c r="B19" s="112" t="s">
        <v>48</v>
      </c>
      <c r="C19" s="161">
        <v>1</v>
      </c>
      <c r="D19" s="161">
        <v>0.1</v>
      </c>
      <c r="E19" s="161">
        <v>1</v>
      </c>
      <c r="F19" s="161">
        <v>0.1</v>
      </c>
      <c r="G19" s="161">
        <v>100</v>
      </c>
      <c r="H19" s="161">
        <v>1</v>
      </c>
      <c r="I19" s="161">
        <v>0.1</v>
      </c>
      <c r="J19" s="161">
        <v>100</v>
      </c>
      <c r="K19" s="161">
        <v>8</v>
      </c>
      <c r="L19" s="161">
        <v>8</v>
      </c>
      <c r="M19" s="161">
        <v>8</v>
      </c>
      <c r="N19" s="161"/>
      <c r="O19" s="161"/>
      <c r="P19" s="161">
        <v>8</v>
      </c>
      <c r="Q19" s="161">
        <v>100</v>
      </c>
      <c r="R19" s="161">
        <v>8</v>
      </c>
      <c r="S19" s="161">
        <v>100</v>
      </c>
      <c r="T19" s="161">
        <v>1</v>
      </c>
      <c r="U19" s="161"/>
      <c r="V19" s="161"/>
      <c r="W19" s="161">
        <v>1</v>
      </c>
      <c r="X19" s="161">
        <v>47</v>
      </c>
      <c r="Y19" s="161">
        <v>198</v>
      </c>
      <c r="Z19" s="153">
        <v>0</v>
      </c>
    </row>
    <row r="20" s="59" customFormat="1" ht="24" customHeight="1" spans="1:26">
      <c r="A20" s="36"/>
      <c r="B20" s="113" t="s">
        <v>49</v>
      </c>
      <c r="C20" s="161">
        <v>20</v>
      </c>
      <c r="D20" s="161"/>
      <c r="E20" s="161">
        <v>20</v>
      </c>
      <c r="F20" s="161"/>
      <c r="G20" s="161">
        <v>100</v>
      </c>
      <c r="H20" s="161">
        <v>20</v>
      </c>
      <c r="I20" s="161"/>
      <c r="J20" s="161">
        <v>100</v>
      </c>
      <c r="K20" s="161">
        <v>300</v>
      </c>
      <c r="L20" s="161">
        <v>300</v>
      </c>
      <c r="M20" s="161">
        <v>300</v>
      </c>
      <c r="N20" s="161"/>
      <c r="O20" s="161"/>
      <c r="P20" s="161">
        <v>300</v>
      </c>
      <c r="Q20" s="161">
        <v>100</v>
      </c>
      <c r="R20" s="161">
        <v>165</v>
      </c>
      <c r="S20" s="161">
        <v>55</v>
      </c>
      <c r="T20" s="161">
        <v>20</v>
      </c>
      <c r="U20" s="161">
        <v>14</v>
      </c>
      <c r="V20" s="161"/>
      <c r="W20" s="161">
        <v>6</v>
      </c>
      <c r="X20" s="161">
        <v>574</v>
      </c>
      <c r="Y20" s="161">
        <v>2330</v>
      </c>
      <c r="Z20" s="153">
        <v>0</v>
      </c>
    </row>
    <row r="21" s="59" customFormat="1" ht="24" customHeight="1" spans="1:26">
      <c r="A21" s="36"/>
      <c r="B21" s="112" t="s">
        <v>50</v>
      </c>
      <c r="C21" s="161">
        <v>126</v>
      </c>
      <c r="D21" s="161"/>
      <c r="E21" s="161">
        <v>126</v>
      </c>
      <c r="F21" s="161"/>
      <c r="G21" s="161">
        <v>100</v>
      </c>
      <c r="H21" s="161">
        <v>126</v>
      </c>
      <c r="I21" s="161"/>
      <c r="J21" s="161">
        <v>100</v>
      </c>
      <c r="K21" s="161">
        <v>1291.83</v>
      </c>
      <c r="L21" s="161">
        <v>1291.83</v>
      </c>
      <c r="M21" s="161">
        <v>1291.83</v>
      </c>
      <c r="N21" s="161"/>
      <c r="O21" s="161"/>
      <c r="P21" s="161">
        <v>1291.83</v>
      </c>
      <c r="Q21" s="161">
        <v>100</v>
      </c>
      <c r="R21" s="161">
        <v>1291.83</v>
      </c>
      <c r="S21" s="161">
        <v>100</v>
      </c>
      <c r="T21" s="161">
        <v>54</v>
      </c>
      <c r="U21" s="161">
        <v>36</v>
      </c>
      <c r="V21" s="161"/>
      <c r="W21" s="161">
        <v>18</v>
      </c>
      <c r="X21" s="161">
        <v>15063</v>
      </c>
      <c r="Y21" s="161">
        <v>52987</v>
      </c>
      <c r="Z21" s="153">
        <v>0</v>
      </c>
    </row>
    <row r="22" s="123" customFormat="1" customHeight="1" spans="1:26">
      <c r="A22" s="33" t="s">
        <v>55</v>
      </c>
      <c r="B22" s="74" t="s">
        <v>56</v>
      </c>
      <c r="C22" s="75">
        <f t="shared" ref="C22:F22" si="21">C23+C26+C27+C28</f>
        <v>26</v>
      </c>
      <c r="D22" s="75">
        <f t="shared" si="21"/>
        <v>78.38</v>
      </c>
      <c r="E22" s="75">
        <f t="shared" si="21"/>
        <v>26</v>
      </c>
      <c r="F22" s="75">
        <f t="shared" si="21"/>
        <v>78.38</v>
      </c>
      <c r="G22" s="87">
        <f>E22/C22</f>
        <v>1</v>
      </c>
      <c r="H22" s="75">
        <f t="shared" ref="H22:P22" si="22">H23+H26+H27+H28</f>
        <v>24</v>
      </c>
      <c r="I22" s="75">
        <f t="shared" si="22"/>
        <v>44.32</v>
      </c>
      <c r="J22" s="87">
        <f>H22/C22</f>
        <v>0.923076923076923</v>
      </c>
      <c r="K22" s="101">
        <f t="shared" si="22"/>
        <v>953</v>
      </c>
      <c r="L22" s="101">
        <f t="shared" si="22"/>
        <v>953</v>
      </c>
      <c r="M22" s="101">
        <f t="shared" si="22"/>
        <v>953</v>
      </c>
      <c r="N22" s="101">
        <f t="shared" si="22"/>
        <v>0</v>
      </c>
      <c r="O22" s="101">
        <f t="shared" si="22"/>
        <v>0</v>
      </c>
      <c r="P22" s="101">
        <f t="shared" si="22"/>
        <v>953</v>
      </c>
      <c r="Q22" s="87">
        <f>P22/K22</f>
        <v>1</v>
      </c>
      <c r="R22" s="101">
        <f t="shared" ref="R22:Y22" si="23">R23+R26+R27+R28</f>
        <v>938.4995</v>
      </c>
      <c r="S22" s="87">
        <f>R22/L22</f>
        <v>0.984784365162644</v>
      </c>
      <c r="T22" s="75">
        <f t="shared" si="23"/>
        <v>19</v>
      </c>
      <c r="U22" s="75">
        <f t="shared" si="23"/>
        <v>18</v>
      </c>
      <c r="V22" s="75">
        <f t="shared" si="23"/>
        <v>1</v>
      </c>
      <c r="W22" s="75">
        <f t="shared" si="23"/>
        <v>0</v>
      </c>
      <c r="X22" s="75">
        <f t="shared" si="23"/>
        <v>1169</v>
      </c>
      <c r="Y22" s="75">
        <f t="shared" si="23"/>
        <v>3925</v>
      </c>
      <c r="Z22" s="75">
        <f>SUM(Z23+Z26+Z27+Z28)</f>
        <v>0</v>
      </c>
    </row>
    <row r="23" s="19" customFormat="1" customHeight="1" spans="1:26">
      <c r="A23" s="35"/>
      <c r="B23" s="83" t="s">
        <v>57</v>
      </c>
      <c r="C23" s="84">
        <f t="shared" ref="C23:F23" si="24">C24+C25</f>
        <v>4</v>
      </c>
      <c r="D23" s="84">
        <f t="shared" si="24"/>
        <v>16.7</v>
      </c>
      <c r="E23" s="84">
        <f t="shared" si="24"/>
        <v>4</v>
      </c>
      <c r="F23" s="84">
        <f t="shared" si="24"/>
        <v>16.7</v>
      </c>
      <c r="G23" s="85">
        <f>E23/C23</f>
        <v>1</v>
      </c>
      <c r="H23" s="84">
        <f t="shared" ref="H23:P23" si="25">H24+H25</f>
        <v>4</v>
      </c>
      <c r="I23" s="84">
        <f t="shared" si="25"/>
        <v>16.7</v>
      </c>
      <c r="J23" s="85">
        <f>H23/C23</f>
        <v>1</v>
      </c>
      <c r="K23" s="84">
        <f t="shared" si="25"/>
        <v>478</v>
      </c>
      <c r="L23" s="84">
        <f t="shared" si="25"/>
        <v>478</v>
      </c>
      <c r="M23" s="84">
        <f t="shared" si="25"/>
        <v>478</v>
      </c>
      <c r="N23" s="84">
        <f t="shared" si="25"/>
        <v>0</v>
      </c>
      <c r="O23" s="84">
        <f t="shared" si="25"/>
        <v>0</v>
      </c>
      <c r="P23" s="84">
        <f t="shared" si="25"/>
        <v>478</v>
      </c>
      <c r="Q23" s="85">
        <f>P23/K23</f>
        <v>1</v>
      </c>
      <c r="R23" s="84">
        <f t="shared" ref="R23:Y23" si="26">R24+R25</f>
        <v>469.2995</v>
      </c>
      <c r="S23" s="145">
        <f>R22/L22</f>
        <v>0.984784365162644</v>
      </c>
      <c r="T23" s="84">
        <f t="shared" si="26"/>
        <v>2</v>
      </c>
      <c r="U23" s="84">
        <f t="shared" si="26"/>
        <v>2</v>
      </c>
      <c r="V23" s="84">
        <f t="shared" si="26"/>
        <v>0</v>
      </c>
      <c r="W23" s="84">
        <f t="shared" si="26"/>
        <v>0</v>
      </c>
      <c r="X23" s="84">
        <f t="shared" si="26"/>
        <v>131</v>
      </c>
      <c r="Y23" s="84">
        <f t="shared" si="26"/>
        <v>422</v>
      </c>
      <c r="Z23" s="84">
        <v>0</v>
      </c>
    </row>
    <row r="24" s="19" customFormat="1" ht="24" customHeight="1" spans="1:26">
      <c r="A24" s="35"/>
      <c r="B24" s="35" t="s">
        <v>58</v>
      </c>
      <c r="C24" s="27">
        <v>3</v>
      </c>
      <c r="D24" s="27">
        <v>14.3</v>
      </c>
      <c r="E24" s="27">
        <v>3</v>
      </c>
      <c r="F24" s="27">
        <v>14.3</v>
      </c>
      <c r="G24" s="27">
        <v>100</v>
      </c>
      <c r="H24" s="27">
        <v>3</v>
      </c>
      <c r="I24" s="27">
        <v>14.3</v>
      </c>
      <c r="J24" s="27">
        <v>100</v>
      </c>
      <c r="K24" s="27">
        <v>367.6784</v>
      </c>
      <c r="L24" s="27">
        <v>367.6784</v>
      </c>
      <c r="M24" s="27">
        <v>367.6784</v>
      </c>
      <c r="N24" s="27"/>
      <c r="O24" s="27"/>
      <c r="P24" s="27">
        <v>367.6784</v>
      </c>
      <c r="Q24" s="27">
        <v>100</v>
      </c>
      <c r="R24" s="27">
        <v>358.9779</v>
      </c>
      <c r="S24" s="27">
        <v>97.6</v>
      </c>
      <c r="T24" s="27">
        <v>1</v>
      </c>
      <c r="U24" s="27">
        <v>1</v>
      </c>
      <c r="V24" s="27"/>
      <c r="W24" s="27"/>
      <c r="X24" s="27">
        <v>108</v>
      </c>
      <c r="Y24" s="27">
        <v>343</v>
      </c>
      <c r="Z24" s="84">
        <v>0</v>
      </c>
    </row>
    <row r="25" s="19" customFormat="1" ht="52" customHeight="1" spans="1:30">
      <c r="A25" s="35"/>
      <c r="B25" s="35" t="s">
        <v>59</v>
      </c>
      <c r="C25" s="27">
        <v>1</v>
      </c>
      <c r="D25" s="27">
        <v>2.4</v>
      </c>
      <c r="E25" s="27">
        <v>1</v>
      </c>
      <c r="F25" s="27">
        <v>2.4</v>
      </c>
      <c r="G25" s="27">
        <v>100</v>
      </c>
      <c r="H25" s="27">
        <v>1</v>
      </c>
      <c r="I25" s="27">
        <v>2.4</v>
      </c>
      <c r="J25" s="27">
        <v>100</v>
      </c>
      <c r="K25" s="27">
        <v>110.3216</v>
      </c>
      <c r="L25" s="27">
        <v>110.3216</v>
      </c>
      <c r="M25" s="27">
        <v>110.3216</v>
      </c>
      <c r="N25" s="27"/>
      <c r="O25" s="27"/>
      <c r="P25" s="27">
        <v>110.3216</v>
      </c>
      <c r="Q25" s="27">
        <v>100</v>
      </c>
      <c r="R25" s="27">
        <v>110.3216</v>
      </c>
      <c r="S25" s="27">
        <v>100</v>
      </c>
      <c r="T25" s="27">
        <v>1</v>
      </c>
      <c r="U25" s="27">
        <v>1</v>
      </c>
      <c r="V25" s="27"/>
      <c r="W25" s="27"/>
      <c r="X25" s="27">
        <v>23</v>
      </c>
      <c r="Y25" s="27">
        <v>79</v>
      </c>
      <c r="Z25" s="133"/>
      <c r="AA25" s="149"/>
      <c r="AB25" s="149"/>
      <c r="AC25" s="149"/>
      <c r="AD25" s="149"/>
    </row>
    <row r="26" s="19" customFormat="1" ht="24" customHeight="1" spans="1:26">
      <c r="A26" s="35"/>
      <c r="B26" s="83" t="s">
        <v>60</v>
      </c>
      <c r="C26" s="27">
        <v>2</v>
      </c>
      <c r="D26" s="27">
        <v>61.68</v>
      </c>
      <c r="E26" s="27">
        <v>2</v>
      </c>
      <c r="F26" s="27">
        <v>61.68</v>
      </c>
      <c r="G26" s="27">
        <v>100</v>
      </c>
      <c r="H26" s="27">
        <v>1</v>
      </c>
      <c r="I26" s="27">
        <v>27.62</v>
      </c>
      <c r="J26" s="27">
        <v>50</v>
      </c>
      <c r="K26" s="27">
        <v>195</v>
      </c>
      <c r="L26" s="27">
        <v>195</v>
      </c>
      <c r="M26" s="27">
        <v>195</v>
      </c>
      <c r="N26" s="27"/>
      <c r="O26" s="27"/>
      <c r="P26" s="27">
        <v>195</v>
      </c>
      <c r="Q26" s="27">
        <v>100</v>
      </c>
      <c r="R26" s="27">
        <v>190</v>
      </c>
      <c r="S26" s="27">
        <v>97.4</v>
      </c>
      <c r="T26" s="27">
        <v>2</v>
      </c>
      <c r="U26" s="27">
        <v>2</v>
      </c>
      <c r="V26" s="27"/>
      <c r="W26" s="27"/>
      <c r="X26" s="27">
        <v>221</v>
      </c>
      <c r="Y26" s="27">
        <v>643</v>
      </c>
      <c r="Z26" s="84">
        <v>0</v>
      </c>
    </row>
    <row r="27" s="19" customFormat="1" ht="24" customHeight="1" spans="1:26">
      <c r="A27" s="35"/>
      <c r="B27" s="86" t="s">
        <v>61</v>
      </c>
      <c r="C27" s="27">
        <v>20</v>
      </c>
      <c r="D27" s="27"/>
      <c r="E27" s="27">
        <v>20</v>
      </c>
      <c r="F27" s="27"/>
      <c r="G27" s="27">
        <v>100</v>
      </c>
      <c r="H27" s="27">
        <v>19</v>
      </c>
      <c r="I27" s="27"/>
      <c r="J27" s="27">
        <v>95</v>
      </c>
      <c r="K27" s="27">
        <v>280</v>
      </c>
      <c r="L27" s="27">
        <v>280</v>
      </c>
      <c r="M27" s="27">
        <v>280</v>
      </c>
      <c r="N27" s="27"/>
      <c r="O27" s="27"/>
      <c r="P27" s="27">
        <v>280</v>
      </c>
      <c r="Q27" s="27">
        <v>100</v>
      </c>
      <c r="R27" s="27">
        <v>279.2</v>
      </c>
      <c r="S27" s="27">
        <v>99.7</v>
      </c>
      <c r="T27" s="27">
        <v>15</v>
      </c>
      <c r="U27" s="27">
        <v>14</v>
      </c>
      <c r="V27" s="27">
        <v>1</v>
      </c>
      <c r="W27" s="27"/>
      <c r="X27" s="27">
        <v>817</v>
      </c>
      <c r="Y27" s="27">
        <v>2860</v>
      </c>
      <c r="Z27" s="84">
        <v>0</v>
      </c>
    </row>
    <row r="28" s="19" customFormat="1" ht="24" customHeight="1" spans="1:26">
      <c r="A28" s="35"/>
      <c r="B28" s="83" t="s">
        <v>62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84">
        <v>0</v>
      </c>
    </row>
    <row r="29" s="123" customFormat="1" customHeight="1" spans="1:26">
      <c r="A29" s="33" t="s">
        <v>63</v>
      </c>
      <c r="B29" s="74" t="s">
        <v>56</v>
      </c>
      <c r="C29" s="81">
        <f t="shared" ref="C29:F29" si="27">SUM(C30+C33+C34+C35)</f>
        <v>0</v>
      </c>
      <c r="D29" s="81">
        <f t="shared" si="27"/>
        <v>0</v>
      </c>
      <c r="E29" s="81">
        <f t="shared" si="27"/>
        <v>0</v>
      </c>
      <c r="F29" s="81">
        <f t="shared" si="27"/>
        <v>0</v>
      </c>
      <c r="G29" s="138" t="e">
        <f>E29/C29</f>
        <v>#DIV/0!</v>
      </c>
      <c r="H29" s="81">
        <f t="shared" ref="H29:P29" si="28">SUM(H30+H33+H34+H35)</f>
        <v>0</v>
      </c>
      <c r="I29" s="81">
        <f t="shared" si="28"/>
        <v>0</v>
      </c>
      <c r="J29" s="138" t="e">
        <f>H29/C29</f>
        <v>#DIV/0!</v>
      </c>
      <c r="K29" s="103">
        <f t="shared" si="28"/>
        <v>0</v>
      </c>
      <c r="L29" s="103">
        <f t="shared" si="28"/>
        <v>0</v>
      </c>
      <c r="M29" s="103">
        <f t="shared" si="28"/>
        <v>0</v>
      </c>
      <c r="N29" s="103">
        <f t="shared" si="28"/>
        <v>0</v>
      </c>
      <c r="O29" s="103">
        <f t="shared" si="28"/>
        <v>0</v>
      </c>
      <c r="P29" s="103">
        <f t="shared" si="28"/>
        <v>0</v>
      </c>
      <c r="Q29" s="138" t="e">
        <f>P29/K29</f>
        <v>#DIV/0!</v>
      </c>
      <c r="R29" s="103">
        <f t="shared" ref="R29:Z29" si="29">SUM(R30+R33+R34+R35)</f>
        <v>0</v>
      </c>
      <c r="S29" s="138" t="e">
        <f>R29/L29</f>
        <v>#DIV/0!</v>
      </c>
      <c r="T29" s="81">
        <f t="shared" si="29"/>
        <v>0</v>
      </c>
      <c r="U29" s="81">
        <f t="shared" si="29"/>
        <v>0</v>
      </c>
      <c r="V29" s="81">
        <f t="shared" si="29"/>
        <v>0</v>
      </c>
      <c r="W29" s="81">
        <f t="shared" si="29"/>
        <v>0</v>
      </c>
      <c r="X29" s="81">
        <f t="shared" si="29"/>
        <v>0</v>
      </c>
      <c r="Y29" s="81">
        <f t="shared" si="29"/>
        <v>0</v>
      </c>
      <c r="Z29" s="81">
        <f t="shared" si="29"/>
        <v>0</v>
      </c>
    </row>
    <row r="30" s="19" customFormat="1" customHeight="1" spans="1:26">
      <c r="A30" s="35"/>
      <c r="B30" s="110" t="s">
        <v>52</v>
      </c>
      <c r="C30" s="84">
        <f t="shared" ref="C30:F30" si="30">C31+C32</f>
        <v>0</v>
      </c>
      <c r="D30" s="84">
        <f t="shared" si="30"/>
        <v>0</v>
      </c>
      <c r="E30" s="84">
        <f t="shared" si="30"/>
        <v>0</v>
      </c>
      <c r="F30" s="84">
        <f t="shared" si="30"/>
        <v>0</v>
      </c>
      <c r="G30" s="85" t="e">
        <f>E30/C30</f>
        <v>#DIV/0!</v>
      </c>
      <c r="H30" s="84">
        <f t="shared" ref="H30:P30" si="31">H31+H32</f>
        <v>0</v>
      </c>
      <c r="I30" s="84">
        <f t="shared" si="31"/>
        <v>0</v>
      </c>
      <c r="J30" s="85" t="e">
        <f>H30/C30</f>
        <v>#DIV/0!</v>
      </c>
      <c r="K30" s="104">
        <f t="shared" si="31"/>
        <v>0</v>
      </c>
      <c r="L30" s="104">
        <f t="shared" si="31"/>
        <v>0</v>
      </c>
      <c r="M30" s="104">
        <f t="shared" si="31"/>
        <v>0</v>
      </c>
      <c r="N30" s="104">
        <f t="shared" si="31"/>
        <v>0</v>
      </c>
      <c r="O30" s="104">
        <f t="shared" si="31"/>
        <v>0</v>
      </c>
      <c r="P30" s="104">
        <f t="shared" si="31"/>
        <v>0</v>
      </c>
      <c r="Q30" s="85" t="e">
        <f>P30/K30</f>
        <v>#DIV/0!</v>
      </c>
      <c r="R30" s="84">
        <f t="shared" ref="R30:Y30" si="32">R31+R32</f>
        <v>0</v>
      </c>
      <c r="S30" s="85" t="e">
        <f>R30/L30</f>
        <v>#DIV/0!</v>
      </c>
      <c r="T30" s="84">
        <f t="shared" si="32"/>
        <v>0</v>
      </c>
      <c r="U30" s="84">
        <f t="shared" si="32"/>
        <v>0</v>
      </c>
      <c r="V30" s="84">
        <f t="shared" si="32"/>
        <v>0</v>
      </c>
      <c r="W30" s="84">
        <f t="shared" si="32"/>
        <v>0</v>
      </c>
      <c r="X30" s="84">
        <f t="shared" si="32"/>
        <v>0</v>
      </c>
      <c r="Y30" s="84">
        <f t="shared" si="32"/>
        <v>0</v>
      </c>
      <c r="Z30" s="84">
        <v>0</v>
      </c>
    </row>
    <row r="31" s="59" customFormat="1" ht="30" customHeight="1" spans="1:26">
      <c r="A31" s="36"/>
      <c r="B31" s="83" t="s">
        <v>58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84">
        <v>0</v>
      </c>
    </row>
    <row r="32" s="59" customFormat="1" ht="30" customHeight="1" spans="1:26">
      <c r="A32" s="36"/>
      <c r="B32" s="83" t="s">
        <v>59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84">
        <v>0</v>
      </c>
    </row>
    <row r="33" s="59" customFormat="1" ht="30" customHeight="1" spans="1:26">
      <c r="A33" s="36"/>
      <c r="B33" s="110" t="s">
        <v>48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84">
        <v>0</v>
      </c>
    </row>
    <row r="34" s="59" customFormat="1" ht="30" customHeight="1" spans="1:26">
      <c r="A34" s="36"/>
      <c r="B34" s="111" t="s">
        <v>49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84">
        <v>0</v>
      </c>
    </row>
    <row r="35" s="59" customFormat="1" ht="30" customHeight="1" spans="1:26">
      <c r="A35" s="36"/>
      <c r="B35" s="111" t="s">
        <v>50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84">
        <v>0</v>
      </c>
    </row>
    <row r="36" s="123" customFormat="1" customHeight="1" spans="1:26">
      <c r="A36" s="33" t="s">
        <v>64</v>
      </c>
      <c r="B36" s="74" t="s">
        <v>56</v>
      </c>
      <c r="C36" s="75">
        <f t="shared" ref="C36:F36" si="33">SUM(C37+C40+C41+C42)</f>
        <v>20</v>
      </c>
      <c r="D36" s="75">
        <f t="shared" si="33"/>
        <v>96.7</v>
      </c>
      <c r="E36" s="75">
        <f t="shared" si="33"/>
        <v>20</v>
      </c>
      <c r="F36" s="75">
        <f t="shared" si="33"/>
        <v>96.7</v>
      </c>
      <c r="G36" s="87">
        <f>E36/C36</f>
        <v>1</v>
      </c>
      <c r="H36" s="75">
        <f t="shared" ref="H36:P36" si="34">SUM(H37+H40+H41+H42)</f>
        <v>20</v>
      </c>
      <c r="I36" s="75">
        <f t="shared" si="34"/>
        <v>96.7</v>
      </c>
      <c r="J36" s="87">
        <f>H36/C36</f>
        <v>1</v>
      </c>
      <c r="K36" s="101">
        <f t="shared" si="34"/>
        <v>834.5</v>
      </c>
      <c r="L36" s="101">
        <f t="shared" si="34"/>
        <v>834.5</v>
      </c>
      <c r="M36" s="101">
        <f t="shared" si="34"/>
        <v>834.5</v>
      </c>
      <c r="N36" s="101">
        <f t="shared" si="34"/>
        <v>0</v>
      </c>
      <c r="O36" s="101">
        <f t="shared" si="34"/>
        <v>0</v>
      </c>
      <c r="P36" s="101">
        <f t="shared" si="34"/>
        <v>834.5</v>
      </c>
      <c r="Q36" s="87">
        <f>P36/K36</f>
        <v>1</v>
      </c>
      <c r="R36" s="101">
        <f t="shared" ref="R36:Z36" si="35">SUM(R37+R40+R41+R42)</f>
        <v>809.465</v>
      </c>
      <c r="S36" s="87">
        <f>R36/L36</f>
        <v>0.97</v>
      </c>
      <c r="T36" s="75">
        <f t="shared" si="35"/>
        <v>20</v>
      </c>
      <c r="U36" s="75">
        <f t="shared" si="35"/>
        <v>20</v>
      </c>
      <c r="V36" s="75">
        <f t="shared" si="35"/>
        <v>0</v>
      </c>
      <c r="W36" s="75">
        <f t="shared" si="35"/>
        <v>0</v>
      </c>
      <c r="X36" s="75">
        <f t="shared" si="35"/>
        <v>1561</v>
      </c>
      <c r="Y36" s="75">
        <f t="shared" si="35"/>
        <v>6102</v>
      </c>
      <c r="Z36" s="75">
        <f t="shared" si="35"/>
        <v>0</v>
      </c>
    </row>
    <row r="37" s="19" customFormat="1" customHeight="1" spans="1:26">
      <c r="A37" s="35"/>
      <c r="B37" s="83" t="s">
        <v>57</v>
      </c>
      <c r="C37" s="69">
        <f t="shared" ref="C37:F37" si="36">C38+C39</f>
        <v>16</v>
      </c>
      <c r="D37" s="69">
        <f t="shared" si="36"/>
        <v>23.7</v>
      </c>
      <c r="E37" s="69">
        <f t="shared" si="36"/>
        <v>16</v>
      </c>
      <c r="F37" s="69">
        <f t="shared" si="36"/>
        <v>23.7</v>
      </c>
      <c r="G37" s="88">
        <f>E37/C37</f>
        <v>1</v>
      </c>
      <c r="H37" s="69">
        <f t="shared" ref="H37:P37" si="37">H38+H39</f>
        <v>16</v>
      </c>
      <c r="I37" s="69">
        <f t="shared" si="37"/>
        <v>23.7</v>
      </c>
      <c r="J37" s="88">
        <f>H37/C37</f>
        <v>1</v>
      </c>
      <c r="K37" s="105">
        <f t="shared" si="37"/>
        <v>728.2</v>
      </c>
      <c r="L37" s="105">
        <f t="shared" si="37"/>
        <v>728.2</v>
      </c>
      <c r="M37" s="105">
        <f t="shared" si="37"/>
        <v>728.2</v>
      </c>
      <c r="N37" s="105">
        <f t="shared" si="37"/>
        <v>0</v>
      </c>
      <c r="O37" s="105">
        <f t="shared" si="37"/>
        <v>0</v>
      </c>
      <c r="P37" s="105">
        <f t="shared" si="37"/>
        <v>728.2</v>
      </c>
      <c r="Q37" s="88">
        <f>P37/K37</f>
        <v>1</v>
      </c>
      <c r="R37" s="105">
        <f t="shared" ref="R37:Z37" si="38">R38+R39</f>
        <v>706.354</v>
      </c>
      <c r="S37" s="88">
        <f>R37/L37</f>
        <v>0.97</v>
      </c>
      <c r="T37" s="69">
        <f t="shared" si="38"/>
        <v>16</v>
      </c>
      <c r="U37" s="69">
        <f t="shared" si="38"/>
        <v>16</v>
      </c>
      <c r="V37" s="69">
        <f t="shared" si="38"/>
        <v>0</v>
      </c>
      <c r="W37" s="69">
        <f t="shared" si="38"/>
        <v>0</v>
      </c>
      <c r="X37" s="69">
        <f t="shared" si="38"/>
        <v>1091</v>
      </c>
      <c r="Y37" s="69">
        <f t="shared" si="38"/>
        <v>4307</v>
      </c>
      <c r="Z37" s="69">
        <f t="shared" si="38"/>
        <v>0</v>
      </c>
    </row>
    <row r="38" s="59" customFormat="1" ht="24" customHeight="1" spans="1:26">
      <c r="A38" s="36"/>
      <c r="B38" s="83" t="s">
        <v>58</v>
      </c>
      <c r="C38" s="27">
        <v>2</v>
      </c>
      <c r="D38" s="27">
        <v>3.8</v>
      </c>
      <c r="E38" s="27">
        <v>2</v>
      </c>
      <c r="F38" s="27">
        <v>3.8</v>
      </c>
      <c r="G38" s="27">
        <v>100</v>
      </c>
      <c r="H38" s="27">
        <v>2</v>
      </c>
      <c r="I38" s="27">
        <v>3.8</v>
      </c>
      <c r="J38" s="27">
        <v>100</v>
      </c>
      <c r="K38" s="27">
        <v>47</v>
      </c>
      <c r="L38" s="27">
        <v>47</v>
      </c>
      <c r="M38" s="27">
        <v>47</v>
      </c>
      <c r="N38" s="27">
        <v>0</v>
      </c>
      <c r="O38" s="27">
        <v>0</v>
      </c>
      <c r="P38" s="27">
        <v>47</v>
      </c>
      <c r="Q38" s="27">
        <v>100</v>
      </c>
      <c r="R38" s="27">
        <v>45.59</v>
      </c>
      <c r="S38" s="27">
        <v>97</v>
      </c>
      <c r="T38" s="27">
        <v>2</v>
      </c>
      <c r="U38" s="27">
        <v>2</v>
      </c>
      <c r="V38" s="27"/>
      <c r="W38" s="27"/>
      <c r="X38" s="27">
        <v>226</v>
      </c>
      <c r="Y38" s="27">
        <v>801</v>
      </c>
      <c r="Z38" s="69">
        <v>0</v>
      </c>
    </row>
    <row r="39" s="59" customFormat="1" ht="24" customHeight="1" spans="1:26">
      <c r="A39" s="36"/>
      <c r="B39" s="83" t="s">
        <v>59</v>
      </c>
      <c r="C39" s="27">
        <v>14</v>
      </c>
      <c r="D39" s="27">
        <v>19.9</v>
      </c>
      <c r="E39" s="27">
        <v>14</v>
      </c>
      <c r="F39" s="27">
        <v>19.9</v>
      </c>
      <c r="G39" s="27">
        <v>100</v>
      </c>
      <c r="H39" s="27">
        <v>14</v>
      </c>
      <c r="I39" s="27">
        <v>19.9</v>
      </c>
      <c r="J39" s="27">
        <v>100</v>
      </c>
      <c r="K39" s="27">
        <v>681.2</v>
      </c>
      <c r="L39" s="27">
        <v>681.2</v>
      </c>
      <c r="M39" s="27">
        <v>681.2</v>
      </c>
      <c r="N39" s="27">
        <v>0</v>
      </c>
      <c r="O39" s="27">
        <v>0</v>
      </c>
      <c r="P39" s="27">
        <v>681.2</v>
      </c>
      <c r="Q39" s="27">
        <v>100</v>
      </c>
      <c r="R39" s="27">
        <v>660.764</v>
      </c>
      <c r="S39" s="27">
        <v>97</v>
      </c>
      <c r="T39" s="27">
        <v>14</v>
      </c>
      <c r="U39" s="27">
        <v>14</v>
      </c>
      <c r="V39" s="27"/>
      <c r="W39" s="27"/>
      <c r="X39" s="27">
        <v>865</v>
      </c>
      <c r="Y39" s="27">
        <v>3506</v>
      </c>
      <c r="Z39" s="69">
        <v>0</v>
      </c>
    </row>
    <row r="40" s="59" customFormat="1" ht="24" customHeight="1" spans="1:26">
      <c r="A40" s="36"/>
      <c r="B40" s="83" t="s">
        <v>60</v>
      </c>
      <c r="C40" s="27">
        <v>4</v>
      </c>
      <c r="D40" s="27">
        <v>73</v>
      </c>
      <c r="E40" s="27">
        <v>4</v>
      </c>
      <c r="F40" s="27">
        <v>73</v>
      </c>
      <c r="G40" s="27">
        <v>100</v>
      </c>
      <c r="H40" s="27">
        <v>4</v>
      </c>
      <c r="I40" s="27">
        <v>73</v>
      </c>
      <c r="J40" s="27">
        <v>100</v>
      </c>
      <c r="K40" s="27">
        <v>106.3</v>
      </c>
      <c r="L40" s="27">
        <v>106.3</v>
      </c>
      <c r="M40" s="27">
        <v>106.3</v>
      </c>
      <c r="N40" s="27">
        <v>0</v>
      </c>
      <c r="O40" s="27">
        <v>0</v>
      </c>
      <c r="P40" s="27">
        <v>106.3</v>
      </c>
      <c r="Q40" s="27">
        <v>100</v>
      </c>
      <c r="R40" s="27">
        <v>103.111</v>
      </c>
      <c r="S40" s="27">
        <v>97</v>
      </c>
      <c r="T40" s="27">
        <v>4</v>
      </c>
      <c r="U40" s="27">
        <v>4</v>
      </c>
      <c r="V40" s="27"/>
      <c r="W40" s="27"/>
      <c r="X40" s="27">
        <v>470</v>
      </c>
      <c r="Y40" s="27">
        <v>1795</v>
      </c>
      <c r="Z40" s="69">
        <v>0</v>
      </c>
    </row>
    <row r="41" s="59" customFormat="1" ht="24" customHeight="1" spans="1:26">
      <c r="A41" s="36"/>
      <c r="B41" s="86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69">
        <v>0</v>
      </c>
    </row>
    <row r="42" s="59" customFormat="1" ht="24" customHeight="1" spans="1:26">
      <c r="A42" s="36"/>
      <c r="B42" s="83" t="s">
        <v>62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69">
        <v>0</v>
      </c>
    </row>
    <row r="43" s="123" customFormat="1" customHeight="1" spans="1:26">
      <c r="A43" s="33" t="s">
        <v>65</v>
      </c>
      <c r="B43" s="74" t="s">
        <v>56</v>
      </c>
      <c r="C43" s="75">
        <f t="shared" ref="C43:F43" si="39">SUM(C44+C47+C48+C49)</f>
        <v>43</v>
      </c>
      <c r="D43" s="75">
        <f t="shared" si="39"/>
        <v>25.09</v>
      </c>
      <c r="E43" s="75">
        <f t="shared" si="39"/>
        <v>43</v>
      </c>
      <c r="F43" s="75">
        <f t="shared" si="39"/>
        <v>25.09</v>
      </c>
      <c r="G43" s="87">
        <f>E43/C43</f>
        <v>1</v>
      </c>
      <c r="H43" s="75">
        <f t="shared" ref="H43:P43" si="40">SUM(H44+H47+H48+H49)</f>
        <v>43</v>
      </c>
      <c r="I43" s="75">
        <f t="shared" si="40"/>
        <v>20.09</v>
      </c>
      <c r="J43" s="87">
        <f>H43/C43</f>
        <v>1</v>
      </c>
      <c r="K43" s="101">
        <f t="shared" si="40"/>
        <v>2858</v>
      </c>
      <c r="L43" s="101">
        <f t="shared" si="40"/>
        <v>2858</v>
      </c>
      <c r="M43" s="101">
        <f t="shared" si="40"/>
        <v>2858</v>
      </c>
      <c r="N43" s="101">
        <f t="shared" si="40"/>
        <v>0</v>
      </c>
      <c r="O43" s="101">
        <f t="shared" si="40"/>
        <v>0</v>
      </c>
      <c r="P43" s="101">
        <f t="shared" si="40"/>
        <v>2813.97</v>
      </c>
      <c r="Q43" s="87">
        <f>P43/K43</f>
        <v>0.984594121763471</v>
      </c>
      <c r="R43" s="101">
        <f t="shared" ref="R43:Z43" si="41">SUM(R44+R47+R48+R49)</f>
        <v>2813.97</v>
      </c>
      <c r="S43" s="87">
        <f>R43/L43</f>
        <v>0.984594121763471</v>
      </c>
      <c r="T43" s="75">
        <f t="shared" si="41"/>
        <v>26</v>
      </c>
      <c r="U43" s="75">
        <f t="shared" si="41"/>
        <v>21</v>
      </c>
      <c r="V43" s="75">
        <f t="shared" si="41"/>
        <v>4</v>
      </c>
      <c r="W43" s="75">
        <f t="shared" si="41"/>
        <v>1</v>
      </c>
      <c r="X43" s="75">
        <f t="shared" si="41"/>
        <v>6694</v>
      </c>
      <c r="Y43" s="75">
        <f t="shared" si="41"/>
        <v>25451</v>
      </c>
      <c r="Z43" s="75">
        <f t="shared" si="41"/>
        <v>0</v>
      </c>
    </row>
    <row r="44" s="19" customFormat="1" customHeight="1" spans="1:26">
      <c r="A44" s="35"/>
      <c r="B44" s="83" t="s">
        <v>57</v>
      </c>
      <c r="C44" s="69">
        <f t="shared" ref="C44:F44" si="42">SUM(C45:C46)</f>
        <v>11</v>
      </c>
      <c r="D44" s="69">
        <f t="shared" si="42"/>
        <v>12.09</v>
      </c>
      <c r="E44" s="69">
        <f t="shared" si="42"/>
        <v>11</v>
      </c>
      <c r="F44" s="69">
        <f t="shared" si="42"/>
        <v>12.09</v>
      </c>
      <c r="G44" s="88">
        <f>E44/C44</f>
        <v>1</v>
      </c>
      <c r="H44" s="69">
        <f t="shared" ref="H44:P44" si="43">H45+H46</f>
        <v>11</v>
      </c>
      <c r="I44" s="69">
        <f t="shared" si="43"/>
        <v>12.09</v>
      </c>
      <c r="J44" s="88">
        <f>H44/C44</f>
        <v>1</v>
      </c>
      <c r="K44" s="105">
        <f t="shared" si="43"/>
        <v>405.49</v>
      </c>
      <c r="L44" s="105">
        <f t="shared" si="43"/>
        <v>405.49</v>
      </c>
      <c r="M44" s="105">
        <f t="shared" si="43"/>
        <v>405.49</v>
      </c>
      <c r="N44" s="105">
        <f t="shared" si="43"/>
        <v>0</v>
      </c>
      <c r="O44" s="105">
        <f t="shared" si="43"/>
        <v>0</v>
      </c>
      <c r="P44" s="105">
        <f t="shared" si="43"/>
        <v>405.49</v>
      </c>
      <c r="Q44" s="88">
        <f>P44/K44</f>
        <v>1</v>
      </c>
      <c r="R44" s="105">
        <f t="shared" ref="R44:Y44" si="44">R45+R46</f>
        <v>405.49</v>
      </c>
      <c r="S44" s="88">
        <f>R44/L44</f>
        <v>1</v>
      </c>
      <c r="T44" s="69">
        <f t="shared" si="44"/>
        <v>11</v>
      </c>
      <c r="U44" s="69">
        <f t="shared" si="44"/>
        <v>9</v>
      </c>
      <c r="V44" s="69">
        <f t="shared" si="44"/>
        <v>2</v>
      </c>
      <c r="W44" s="69">
        <f t="shared" si="44"/>
        <v>0</v>
      </c>
      <c r="X44" s="69">
        <f t="shared" si="44"/>
        <v>1761</v>
      </c>
      <c r="Y44" s="69">
        <f t="shared" si="44"/>
        <v>6695</v>
      </c>
      <c r="Z44" s="69">
        <v>0</v>
      </c>
    </row>
    <row r="45" s="19" customFormat="1" ht="24" customHeight="1" spans="1:27">
      <c r="A45" s="37"/>
      <c r="B45" s="37" t="s">
        <v>66</v>
      </c>
      <c r="C45" s="27">
        <v>3</v>
      </c>
      <c r="D45" s="27">
        <v>8.07</v>
      </c>
      <c r="E45" s="27">
        <v>3</v>
      </c>
      <c r="F45" s="27">
        <v>8.07</v>
      </c>
      <c r="G45" s="27">
        <v>100</v>
      </c>
      <c r="H45" s="27">
        <v>3</v>
      </c>
      <c r="I45" s="27">
        <v>8.07</v>
      </c>
      <c r="J45" s="27">
        <v>100</v>
      </c>
      <c r="K45" s="27">
        <v>180.8</v>
      </c>
      <c r="L45" s="27">
        <v>180.8</v>
      </c>
      <c r="M45" s="27">
        <v>180.8</v>
      </c>
      <c r="N45" s="27"/>
      <c r="O45" s="27"/>
      <c r="P45" s="27">
        <v>180.8</v>
      </c>
      <c r="Q45" s="27"/>
      <c r="R45" s="27">
        <v>180.8</v>
      </c>
      <c r="S45" s="27">
        <v>100</v>
      </c>
      <c r="T45" s="27">
        <v>3</v>
      </c>
      <c r="U45" s="27">
        <v>2</v>
      </c>
      <c r="V45" s="27">
        <v>1</v>
      </c>
      <c r="W45" s="27"/>
      <c r="X45" s="27">
        <v>477</v>
      </c>
      <c r="Y45" s="27">
        <v>1454</v>
      </c>
      <c r="Z45" s="93">
        <v>0</v>
      </c>
      <c r="AA45" s="55"/>
    </row>
    <row r="46" s="19" customFormat="1" ht="24" customHeight="1" spans="1:27">
      <c r="A46" s="37"/>
      <c r="B46" s="37" t="s">
        <v>67</v>
      </c>
      <c r="C46" s="27">
        <v>8</v>
      </c>
      <c r="D46" s="27">
        <v>4.02</v>
      </c>
      <c r="E46" s="27">
        <v>8</v>
      </c>
      <c r="F46" s="27">
        <v>4.02</v>
      </c>
      <c r="G46" s="27">
        <v>100</v>
      </c>
      <c r="H46" s="27">
        <v>8</v>
      </c>
      <c r="I46" s="27">
        <v>4.02</v>
      </c>
      <c r="J46" s="27">
        <v>100</v>
      </c>
      <c r="K46" s="27">
        <v>224.69</v>
      </c>
      <c r="L46" s="27">
        <v>224.69</v>
      </c>
      <c r="M46" s="27">
        <v>224.69</v>
      </c>
      <c r="N46" s="27"/>
      <c r="O46" s="27"/>
      <c r="P46" s="27">
        <v>224.69</v>
      </c>
      <c r="Q46" s="27"/>
      <c r="R46" s="27">
        <v>224.69</v>
      </c>
      <c r="S46" s="27">
        <v>100</v>
      </c>
      <c r="T46" s="27">
        <v>8</v>
      </c>
      <c r="U46" s="27">
        <v>7</v>
      </c>
      <c r="V46" s="27">
        <v>1</v>
      </c>
      <c r="W46" s="27"/>
      <c r="X46" s="27">
        <v>1284</v>
      </c>
      <c r="Y46" s="27">
        <v>5241</v>
      </c>
      <c r="Z46" s="93">
        <v>0</v>
      </c>
      <c r="AA46" s="55"/>
    </row>
    <row r="47" s="19" customFormat="1" ht="24" customHeight="1" spans="1:27">
      <c r="A47" s="37"/>
      <c r="B47" s="37" t="s">
        <v>68</v>
      </c>
      <c r="C47" s="27">
        <v>1</v>
      </c>
      <c r="D47" s="27">
        <v>13</v>
      </c>
      <c r="E47" s="27">
        <v>1</v>
      </c>
      <c r="F47" s="27">
        <v>13</v>
      </c>
      <c r="G47" s="27">
        <v>100</v>
      </c>
      <c r="H47" s="27">
        <v>1</v>
      </c>
      <c r="I47" s="27">
        <v>8</v>
      </c>
      <c r="J47" s="27">
        <v>100</v>
      </c>
      <c r="K47" s="27">
        <v>87</v>
      </c>
      <c r="L47" s="27">
        <v>87</v>
      </c>
      <c r="M47" s="27">
        <v>87</v>
      </c>
      <c r="N47" s="27"/>
      <c r="O47" s="27"/>
      <c r="P47" s="27">
        <v>77.43</v>
      </c>
      <c r="Q47" s="27"/>
      <c r="R47" s="27">
        <v>77.43</v>
      </c>
      <c r="S47" s="27">
        <v>89</v>
      </c>
      <c r="T47" s="27">
        <v>1</v>
      </c>
      <c r="U47" s="27">
        <v>1</v>
      </c>
      <c r="V47" s="27"/>
      <c r="W47" s="27"/>
      <c r="X47" s="27">
        <v>58</v>
      </c>
      <c r="Y47" s="27">
        <v>210</v>
      </c>
      <c r="Z47" s="93">
        <v>0</v>
      </c>
      <c r="AA47" s="55"/>
    </row>
    <row r="48" s="19" customFormat="1" ht="24" customHeight="1" spans="1:27">
      <c r="A48" s="37"/>
      <c r="B48" s="109" t="s">
        <v>69</v>
      </c>
      <c r="C48" s="27">
        <v>4</v>
      </c>
      <c r="D48" s="27"/>
      <c r="E48" s="27">
        <v>4</v>
      </c>
      <c r="F48" s="27"/>
      <c r="G48" s="27">
        <v>100</v>
      </c>
      <c r="H48" s="27">
        <v>4</v>
      </c>
      <c r="I48" s="27"/>
      <c r="J48" s="27">
        <v>100</v>
      </c>
      <c r="K48" s="27">
        <v>158.94</v>
      </c>
      <c r="L48" s="27">
        <v>158.94</v>
      </c>
      <c r="M48" s="27">
        <v>158.94</v>
      </c>
      <c r="N48" s="27"/>
      <c r="O48" s="27"/>
      <c r="P48" s="27">
        <v>158.94</v>
      </c>
      <c r="Q48" s="27"/>
      <c r="R48" s="27">
        <v>158.94</v>
      </c>
      <c r="S48" s="27">
        <v>100</v>
      </c>
      <c r="T48" s="27">
        <v>4</v>
      </c>
      <c r="U48" s="27">
        <v>4</v>
      </c>
      <c r="V48" s="27"/>
      <c r="W48" s="27"/>
      <c r="X48" s="27">
        <v>399</v>
      </c>
      <c r="Y48" s="27">
        <v>1432</v>
      </c>
      <c r="Z48" s="93">
        <v>0</v>
      </c>
      <c r="AA48" s="55"/>
    </row>
    <row r="49" s="19" customFormat="1" ht="24" customHeight="1" spans="1:27">
      <c r="A49" s="37"/>
      <c r="B49" s="37" t="s">
        <v>70</v>
      </c>
      <c r="C49" s="27">
        <v>27</v>
      </c>
      <c r="D49" s="27"/>
      <c r="E49" s="27">
        <v>27</v>
      </c>
      <c r="F49" s="27"/>
      <c r="G49" s="27">
        <v>100</v>
      </c>
      <c r="H49" s="27">
        <v>27</v>
      </c>
      <c r="I49" s="27"/>
      <c r="J49" s="27">
        <v>100</v>
      </c>
      <c r="K49" s="27">
        <v>2206.57</v>
      </c>
      <c r="L49" s="27">
        <v>2206.57</v>
      </c>
      <c r="M49" s="27">
        <v>2206.57</v>
      </c>
      <c r="N49" s="27"/>
      <c r="O49" s="27"/>
      <c r="P49" s="27">
        <v>2172.11</v>
      </c>
      <c r="Q49" s="27"/>
      <c r="R49" s="27">
        <v>2172.11</v>
      </c>
      <c r="S49" s="27">
        <v>98.4</v>
      </c>
      <c r="T49" s="27">
        <v>10</v>
      </c>
      <c r="U49" s="27">
        <v>7</v>
      </c>
      <c r="V49" s="27">
        <v>2</v>
      </c>
      <c r="W49" s="27">
        <v>1</v>
      </c>
      <c r="X49" s="27">
        <v>4476</v>
      </c>
      <c r="Y49" s="27">
        <v>17114</v>
      </c>
      <c r="Z49" s="93">
        <v>0</v>
      </c>
      <c r="AA49" s="55"/>
    </row>
    <row r="50" s="123" customFormat="1" customHeight="1" spans="1:26">
      <c r="A50" s="33" t="s">
        <v>71</v>
      </c>
      <c r="B50" s="74" t="s">
        <v>56</v>
      </c>
      <c r="C50" s="75">
        <f t="shared" ref="C50:F50" si="45">SUM(C51+C54+C55+C56)</f>
        <v>13</v>
      </c>
      <c r="D50" s="75">
        <f t="shared" si="45"/>
        <v>14.013</v>
      </c>
      <c r="E50" s="75">
        <f t="shared" si="45"/>
        <v>13</v>
      </c>
      <c r="F50" s="75">
        <f t="shared" si="45"/>
        <v>14.013</v>
      </c>
      <c r="G50" s="87">
        <f>E50/C50</f>
        <v>1</v>
      </c>
      <c r="H50" s="75">
        <f t="shared" ref="H50:P50" si="46">SUM(H51+H54+H55+H56)</f>
        <v>13</v>
      </c>
      <c r="I50" s="75">
        <f t="shared" si="46"/>
        <v>14.013</v>
      </c>
      <c r="J50" s="87">
        <f>H50/C50</f>
        <v>1</v>
      </c>
      <c r="K50" s="101">
        <f t="shared" si="46"/>
        <v>546.48</v>
      </c>
      <c r="L50" s="101">
        <f t="shared" si="46"/>
        <v>546.48</v>
      </c>
      <c r="M50" s="101">
        <f t="shared" si="46"/>
        <v>546.48</v>
      </c>
      <c r="N50" s="101">
        <f t="shared" si="46"/>
        <v>0</v>
      </c>
      <c r="O50" s="101">
        <f t="shared" si="46"/>
        <v>0</v>
      </c>
      <c r="P50" s="101">
        <f t="shared" si="46"/>
        <v>546.48</v>
      </c>
      <c r="Q50" s="87">
        <f>P50/K50</f>
        <v>1</v>
      </c>
      <c r="R50" s="101">
        <f t="shared" ref="R50:Z50" si="47">SUM(R51+R54+R55+R56)</f>
        <v>546.48</v>
      </c>
      <c r="S50" s="87">
        <f>R50/L50</f>
        <v>1</v>
      </c>
      <c r="T50" s="75">
        <f t="shared" si="47"/>
        <v>11</v>
      </c>
      <c r="U50" s="75">
        <f t="shared" si="47"/>
        <v>11</v>
      </c>
      <c r="V50" s="75">
        <f t="shared" si="47"/>
        <v>0</v>
      </c>
      <c r="W50" s="75">
        <f t="shared" si="47"/>
        <v>0</v>
      </c>
      <c r="X50" s="75">
        <f t="shared" si="47"/>
        <v>1482</v>
      </c>
      <c r="Y50" s="75">
        <f t="shared" si="47"/>
        <v>4700</v>
      </c>
      <c r="Z50" s="75">
        <f t="shared" si="47"/>
        <v>0</v>
      </c>
    </row>
    <row r="51" s="19" customFormat="1" customHeight="1" spans="1:26">
      <c r="A51" s="35"/>
      <c r="B51" s="83" t="s">
        <v>57</v>
      </c>
      <c r="C51" s="94">
        <f t="shared" ref="C51:F51" si="48">C52+C53</f>
        <v>13</v>
      </c>
      <c r="D51" s="94">
        <f t="shared" si="48"/>
        <v>14.013</v>
      </c>
      <c r="E51" s="94">
        <f t="shared" si="48"/>
        <v>13</v>
      </c>
      <c r="F51" s="94">
        <f t="shared" si="48"/>
        <v>14.013</v>
      </c>
      <c r="G51" s="88">
        <f>E51/C51</f>
        <v>1</v>
      </c>
      <c r="H51" s="94">
        <f t="shared" ref="H51:P51" si="49">H52+H53</f>
        <v>13</v>
      </c>
      <c r="I51" s="94">
        <f t="shared" si="49"/>
        <v>14.013</v>
      </c>
      <c r="J51" s="88">
        <f>H51/C51</f>
        <v>1</v>
      </c>
      <c r="K51" s="106">
        <f t="shared" si="49"/>
        <v>546.48</v>
      </c>
      <c r="L51" s="106">
        <f t="shared" si="49"/>
        <v>546.48</v>
      </c>
      <c r="M51" s="106">
        <f t="shared" si="49"/>
        <v>546.48</v>
      </c>
      <c r="N51" s="106">
        <f t="shared" si="49"/>
        <v>0</v>
      </c>
      <c r="O51" s="106">
        <f t="shared" si="49"/>
        <v>0</v>
      </c>
      <c r="P51" s="106">
        <f t="shared" si="49"/>
        <v>546.48</v>
      </c>
      <c r="Q51" s="88">
        <f>P51/K51</f>
        <v>1</v>
      </c>
      <c r="R51" s="106">
        <f t="shared" ref="R51:Y51" si="50">R52+R53</f>
        <v>546.48</v>
      </c>
      <c r="S51" s="88">
        <f>R51/L51</f>
        <v>1</v>
      </c>
      <c r="T51" s="94">
        <f t="shared" si="50"/>
        <v>11</v>
      </c>
      <c r="U51" s="94">
        <f t="shared" si="50"/>
        <v>11</v>
      </c>
      <c r="V51" s="94">
        <f t="shared" si="50"/>
        <v>0</v>
      </c>
      <c r="W51" s="94">
        <f t="shared" si="50"/>
        <v>0</v>
      </c>
      <c r="X51" s="94">
        <f t="shared" si="50"/>
        <v>1482</v>
      </c>
      <c r="Y51" s="94">
        <f t="shared" si="50"/>
        <v>4700</v>
      </c>
      <c r="Z51" s="94">
        <v>0</v>
      </c>
    </row>
    <row r="52" s="59" customFormat="1" ht="24" customHeight="1" spans="1:26">
      <c r="A52" s="36"/>
      <c r="B52" s="83" t="s">
        <v>58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94">
        <v>0</v>
      </c>
    </row>
    <row r="53" s="59" customFormat="1" ht="24" customHeight="1" spans="1:26">
      <c r="A53" s="36"/>
      <c r="B53" s="83" t="s">
        <v>59</v>
      </c>
      <c r="C53" s="27">
        <v>13</v>
      </c>
      <c r="D53" s="27">
        <v>14.013</v>
      </c>
      <c r="E53" s="27">
        <v>13</v>
      </c>
      <c r="F53" s="27">
        <v>14.013</v>
      </c>
      <c r="G53" s="27">
        <v>100</v>
      </c>
      <c r="H53" s="27">
        <v>13</v>
      </c>
      <c r="I53" s="27">
        <v>14.013</v>
      </c>
      <c r="J53" s="27">
        <v>100</v>
      </c>
      <c r="K53" s="27">
        <v>546.48</v>
      </c>
      <c r="L53" s="27">
        <v>546.48</v>
      </c>
      <c r="M53" s="27">
        <v>546.48</v>
      </c>
      <c r="N53" s="27"/>
      <c r="O53" s="27"/>
      <c r="P53" s="27">
        <v>546.48</v>
      </c>
      <c r="Q53" s="27">
        <v>100</v>
      </c>
      <c r="R53" s="27">
        <v>546.48</v>
      </c>
      <c r="S53" s="27">
        <v>100</v>
      </c>
      <c r="T53" s="27">
        <v>11</v>
      </c>
      <c r="U53" s="27">
        <v>11</v>
      </c>
      <c r="V53" s="27"/>
      <c r="W53" s="27"/>
      <c r="X53" s="27">
        <v>1482</v>
      </c>
      <c r="Y53" s="27">
        <v>4700</v>
      </c>
      <c r="Z53" s="94">
        <v>0</v>
      </c>
    </row>
    <row r="54" s="59" customFormat="1" ht="24" customHeight="1" spans="1:26">
      <c r="A54" s="36"/>
      <c r="B54" s="83" t="s">
        <v>60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94">
        <v>0</v>
      </c>
    </row>
    <row r="55" s="59" customFormat="1" ht="24" customHeight="1" spans="1:26">
      <c r="A55" s="36"/>
      <c r="B55" s="86" t="s">
        <v>61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94">
        <v>0</v>
      </c>
    </row>
    <row r="56" s="59" customFormat="1" ht="23" customHeight="1" spans="1:27">
      <c r="A56" s="38"/>
      <c r="B56" s="90" t="s">
        <v>70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109"/>
      <c r="AA56" s="56"/>
    </row>
    <row r="57" s="123" customFormat="1" customHeight="1" spans="1:26">
      <c r="A57" s="33" t="s">
        <v>72</v>
      </c>
      <c r="B57" s="33" t="s">
        <v>25</v>
      </c>
      <c r="C57" s="81">
        <f t="shared" ref="C57:F57" si="51">C58+C61+C62+C63</f>
        <v>29</v>
      </c>
      <c r="D57" s="81">
        <f t="shared" si="51"/>
        <v>93.605</v>
      </c>
      <c r="E57" s="81">
        <f t="shared" si="51"/>
        <v>29</v>
      </c>
      <c r="F57" s="81">
        <f t="shared" si="51"/>
        <v>93.605</v>
      </c>
      <c r="G57" s="138">
        <f>E57/C57</f>
        <v>1</v>
      </c>
      <c r="H57" s="81">
        <f t="shared" ref="H57:P57" si="52">H58+H61+H62+H63</f>
        <v>28</v>
      </c>
      <c r="I57" s="81">
        <f t="shared" si="52"/>
        <v>93.605</v>
      </c>
      <c r="J57" s="138">
        <f t="shared" ref="J57:J65" si="53">H57/C57</f>
        <v>0.96551724137931</v>
      </c>
      <c r="K57" s="103">
        <f t="shared" si="52"/>
        <v>1289.42</v>
      </c>
      <c r="L57" s="103">
        <f t="shared" si="52"/>
        <v>1289.42</v>
      </c>
      <c r="M57" s="103">
        <f t="shared" si="52"/>
        <v>1289.42</v>
      </c>
      <c r="N57" s="103">
        <f t="shared" si="52"/>
        <v>0</v>
      </c>
      <c r="O57" s="103">
        <f t="shared" si="52"/>
        <v>0</v>
      </c>
      <c r="P57" s="103">
        <f t="shared" si="52"/>
        <v>1221.42</v>
      </c>
      <c r="Q57" s="138">
        <f t="shared" ref="Q57:Q65" si="54">P57/K57</f>
        <v>0.947263110545827</v>
      </c>
      <c r="R57" s="103">
        <f t="shared" ref="R57:Y57" si="55">R58+R61+R62+R63</f>
        <v>1221.42</v>
      </c>
      <c r="S57" s="138">
        <f t="shared" ref="S57:S65" si="56">R57/L57</f>
        <v>0.947263110545827</v>
      </c>
      <c r="T57" s="81">
        <f t="shared" si="55"/>
        <v>23</v>
      </c>
      <c r="U57" s="81">
        <f t="shared" si="55"/>
        <v>21</v>
      </c>
      <c r="V57" s="81">
        <f t="shared" si="55"/>
        <v>2</v>
      </c>
      <c r="W57" s="81">
        <f t="shared" si="55"/>
        <v>0</v>
      </c>
      <c r="X57" s="81">
        <f t="shared" si="55"/>
        <v>3713</v>
      </c>
      <c r="Y57" s="81">
        <f t="shared" si="55"/>
        <v>13389</v>
      </c>
      <c r="Z57" s="74"/>
    </row>
    <row r="58" s="19" customFormat="1" customHeight="1" spans="1:27">
      <c r="A58" s="37"/>
      <c r="B58" s="112" t="s">
        <v>52</v>
      </c>
      <c r="C58" s="93">
        <f t="shared" ref="C58:F58" si="57">C59+C60</f>
        <v>6</v>
      </c>
      <c r="D58" s="93">
        <f t="shared" si="57"/>
        <v>15.605</v>
      </c>
      <c r="E58" s="93">
        <f t="shared" si="57"/>
        <v>6</v>
      </c>
      <c r="F58" s="93">
        <f t="shared" si="57"/>
        <v>15.605</v>
      </c>
      <c r="G58" s="139">
        <f>E58/C58</f>
        <v>1</v>
      </c>
      <c r="H58" s="93">
        <f t="shared" ref="H58:N58" si="58">H59+H60</f>
        <v>6</v>
      </c>
      <c r="I58" s="93">
        <f t="shared" si="58"/>
        <v>15.605</v>
      </c>
      <c r="J58" s="85">
        <f t="shared" si="53"/>
        <v>1</v>
      </c>
      <c r="K58" s="104">
        <f t="shared" si="58"/>
        <v>515.9</v>
      </c>
      <c r="L58" s="104">
        <f t="shared" si="58"/>
        <v>515.9</v>
      </c>
      <c r="M58" s="104">
        <f t="shared" si="58"/>
        <v>515.9</v>
      </c>
      <c r="N58" s="104">
        <f t="shared" si="58"/>
        <v>0</v>
      </c>
      <c r="O58" s="104"/>
      <c r="P58" s="104">
        <f t="shared" ref="P58:Y58" si="59">P59+P60</f>
        <v>515.9</v>
      </c>
      <c r="Q58" s="146">
        <f t="shared" si="54"/>
        <v>1</v>
      </c>
      <c r="R58" s="147">
        <f t="shared" si="59"/>
        <v>515.9</v>
      </c>
      <c r="S58" s="139">
        <f t="shared" si="56"/>
        <v>1</v>
      </c>
      <c r="T58" s="93">
        <f t="shared" si="59"/>
        <v>6</v>
      </c>
      <c r="U58" s="93">
        <f t="shared" si="59"/>
        <v>6</v>
      </c>
      <c r="V58" s="93">
        <f t="shared" si="59"/>
        <v>0</v>
      </c>
      <c r="W58" s="93">
        <f t="shared" si="59"/>
        <v>0</v>
      </c>
      <c r="X58" s="93">
        <f t="shared" si="59"/>
        <v>705</v>
      </c>
      <c r="Y58" s="93">
        <f t="shared" si="59"/>
        <v>2859</v>
      </c>
      <c r="Z58" s="93"/>
      <c r="AA58" s="55"/>
    </row>
    <row r="59" s="59" customFormat="1" ht="24" customHeight="1" spans="1:27">
      <c r="A59" s="38"/>
      <c r="B59" s="90" t="s">
        <v>66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93"/>
      <c r="AA59" s="56"/>
    </row>
    <row r="60" s="59" customFormat="1" ht="24" customHeight="1" spans="1:27">
      <c r="A60" s="38"/>
      <c r="B60" s="90" t="s">
        <v>67</v>
      </c>
      <c r="C60" s="27">
        <v>6</v>
      </c>
      <c r="D60" s="27">
        <v>15.605</v>
      </c>
      <c r="E60" s="27">
        <v>6</v>
      </c>
      <c r="F60" s="27">
        <v>15.605</v>
      </c>
      <c r="G60" s="27">
        <v>100</v>
      </c>
      <c r="H60" s="27">
        <v>6</v>
      </c>
      <c r="I60" s="27">
        <v>15.605</v>
      </c>
      <c r="J60" s="164">
        <f t="shared" si="53"/>
        <v>1</v>
      </c>
      <c r="K60" s="27">
        <v>515.9</v>
      </c>
      <c r="L60" s="27">
        <v>515.9</v>
      </c>
      <c r="M60" s="27">
        <v>515.9</v>
      </c>
      <c r="N60" s="27"/>
      <c r="O60" s="27"/>
      <c r="P60" s="27">
        <v>515.9</v>
      </c>
      <c r="Q60" s="144">
        <f t="shared" si="54"/>
        <v>1</v>
      </c>
      <c r="R60" s="27">
        <v>515.9</v>
      </c>
      <c r="S60" s="144">
        <f t="shared" si="56"/>
        <v>1</v>
      </c>
      <c r="T60" s="27">
        <v>6</v>
      </c>
      <c r="U60" s="27">
        <v>6</v>
      </c>
      <c r="V60" s="27"/>
      <c r="W60" s="27"/>
      <c r="X60" s="27">
        <v>705</v>
      </c>
      <c r="Y60" s="27">
        <v>2859</v>
      </c>
      <c r="Z60" s="93"/>
      <c r="AA60" s="56"/>
    </row>
    <row r="61" s="59" customFormat="1" ht="24" customHeight="1" spans="1:27">
      <c r="A61" s="38"/>
      <c r="B61" s="112" t="s">
        <v>48</v>
      </c>
      <c r="C61" s="27">
        <v>5</v>
      </c>
      <c r="D61" s="27">
        <v>78</v>
      </c>
      <c r="E61" s="27">
        <v>5</v>
      </c>
      <c r="F61" s="27">
        <v>78</v>
      </c>
      <c r="G61" s="27">
        <v>100</v>
      </c>
      <c r="H61" s="27">
        <v>5</v>
      </c>
      <c r="I61" s="27">
        <v>78</v>
      </c>
      <c r="J61" s="164">
        <f t="shared" si="53"/>
        <v>1</v>
      </c>
      <c r="K61" s="27">
        <v>71.75</v>
      </c>
      <c r="L61" s="27">
        <v>71.75</v>
      </c>
      <c r="M61" s="27">
        <v>71.75</v>
      </c>
      <c r="N61" s="27"/>
      <c r="O61" s="27"/>
      <c r="P61" s="27">
        <v>71.75</v>
      </c>
      <c r="Q61" s="144">
        <f t="shared" si="54"/>
        <v>1</v>
      </c>
      <c r="R61" s="27">
        <v>71.75</v>
      </c>
      <c r="S61" s="144">
        <f t="shared" si="56"/>
        <v>1</v>
      </c>
      <c r="T61" s="27">
        <v>3</v>
      </c>
      <c r="U61" s="27">
        <v>3</v>
      </c>
      <c r="V61" s="27"/>
      <c r="W61" s="27"/>
      <c r="X61" s="27">
        <v>286</v>
      </c>
      <c r="Y61" s="27">
        <v>1109</v>
      </c>
      <c r="Z61" s="93"/>
      <c r="AA61" s="56"/>
    </row>
    <row r="62" s="19" customFormat="1" customHeight="1" spans="1:27">
      <c r="A62" s="37"/>
      <c r="B62" s="113" t="s">
        <v>49</v>
      </c>
      <c r="C62" s="27">
        <v>9</v>
      </c>
      <c r="D62" s="27"/>
      <c r="E62" s="27">
        <v>9</v>
      </c>
      <c r="F62" s="27"/>
      <c r="G62" s="27">
        <v>100</v>
      </c>
      <c r="H62" s="27">
        <v>8</v>
      </c>
      <c r="I62" s="27"/>
      <c r="J62" s="164">
        <f t="shared" si="53"/>
        <v>0.888888888888889</v>
      </c>
      <c r="K62" s="27">
        <v>448</v>
      </c>
      <c r="L62" s="27">
        <v>448</v>
      </c>
      <c r="M62" s="27">
        <v>448</v>
      </c>
      <c r="N62" s="27"/>
      <c r="O62" s="27"/>
      <c r="P62" s="27">
        <v>380</v>
      </c>
      <c r="Q62" s="144">
        <f t="shared" si="54"/>
        <v>0.848214285714286</v>
      </c>
      <c r="R62" s="27">
        <v>380</v>
      </c>
      <c r="S62" s="144">
        <f t="shared" si="56"/>
        <v>0.848214285714286</v>
      </c>
      <c r="T62" s="27">
        <v>7</v>
      </c>
      <c r="U62" s="27">
        <v>7</v>
      </c>
      <c r="V62" s="27"/>
      <c r="W62" s="27"/>
      <c r="X62" s="27">
        <v>2514</v>
      </c>
      <c r="Y62" s="27">
        <v>8998</v>
      </c>
      <c r="Z62" s="93"/>
      <c r="AA62" s="55"/>
    </row>
    <row r="63" s="59" customFormat="1" ht="24" customHeight="1" spans="1:27">
      <c r="A63" s="38"/>
      <c r="B63" s="112" t="s">
        <v>50</v>
      </c>
      <c r="C63" s="27">
        <v>9</v>
      </c>
      <c r="D63" s="27"/>
      <c r="E63" s="27">
        <v>9</v>
      </c>
      <c r="F63" s="27"/>
      <c r="G63" s="27">
        <v>100</v>
      </c>
      <c r="H63" s="27">
        <v>9</v>
      </c>
      <c r="I63" s="27"/>
      <c r="J63" s="164">
        <f t="shared" si="53"/>
        <v>1</v>
      </c>
      <c r="K63" s="27">
        <v>253.77</v>
      </c>
      <c r="L63" s="27">
        <v>253.77</v>
      </c>
      <c r="M63" s="27">
        <v>253.77</v>
      </c>
      <c r="N63" s="27"/>
      <c r="O63" s="27"/>
      <c r="P63" s="27">
        <v>253.77</v>
      </c>
      <c r="Q63" s="144">
        <f t="shared" si="54"/>
        <v>1</v>
      </c>
      <c r="R63" s="27">
        <v>253.77</v>
      </c>
      <c r="S63" s="144">
        <f t="shared" si="56"/>
        <v>1</v>
      </c>
      <c r="T63" s="27">
        <v>7</v>
      </c>
      <c r="U63" s="27">
        <v>5</v>
      </c>
      <c r="V63" s="27">
        <v>2</v>
      </c>
      <c r="W63" s="27"/>
      <c r="X63" s="27">
        <v>208</v>
      </c>
      <c r="Y63" s="27">
        <v>423</v>
      </c>
      <c r="Z63" s="93"/>
      <c r="AA63" s="56"/>
    </row>
    <row r="64" s="123" customFormat="1" customHeight="1" spans="1:26">
      <c r="A64" s="33" t="s">
        <v>73</v>
      </c>
      <c r="B64" s="74" t="s">
        <v>56</v>
      </c>
      <c r="C64" s="75">
        <f t="shared" ref="C64:F64" si="60">SUM(C65+C68+C69+C70)</f>
        <v>20</v>
      </c>
      <c r="D64" s="75">
        <f t="shared" si="60"/>
        <v>40.05</v>
      </c>
      <c r="E64" s="75">
        <f t="shared" si="60"/>
        <v>20</v>
      </c>
      <c r="F64" s="75">
        <f t="shared" si="60"/>
        <v>40.05</v>
      </c>
      <c r="G64" s="87">
        <f>E64/C64</f>
        <v>1</v>
      </c>
      <c r="H64" s="75">
        <f t="shared" ref="H64:P64" si="61">SUM(H65+H68+H69+H70)</f>
        <v>20</v>
      </c>
      <c r="I64" s="75">
        <f t="shared" si="61"/>
        <v>40.05</v>
      </c>
      <c r="J64" s="87">
        <f t="shared" si="53"/>
        <v>1</v>
      </c>
      <c r="K64" s="101">
        <f t="shared" si="61"/>
        <v>620</v>
      </c>
      <c r="L64" s="101">
        <f t="shared" si="61"/>
        <v>620</v>
      </c>
      <c r="M64" s="101">
        <f t="shared" si="61"/>
        <v>620</v>
      </c>
      <c r="N64" s="101">
        <f t="shared" si="61"/>
        <v>0</v>
      </c>
      <c r="O64" s="101">
        <f t="shared" si="61"/>
        <v>0</v>
      </c>
      <c r="P64" s="101">
        <f t="shared" si="61"/>
        <v>620</v>
      </c>
      <c r="Q64" s="87">
        <f t="shared" si="54"/>
        <v>1</v>
      </c>
      <c r="R64" s="101">
        <f t="shared" ref="R64:Z64" si="62">SUM(R65+R68+R69+R70)</f>
        <v>620</v>
      </c>
      <c r="S64" s="87">
        <f t="shared" si="56"/>
        <v>1</v>
      </c>
      <c r="T64" s="75">
        <f t="shared" si="62"/>
        <v>20</v>
      </c>
      <c r="U64" s="75">
        <f t="shared" si="62"/>
        <v>18</v>
      </c>
      <c r="V64" s="75">
        <f t="shared" si="62"/>
        <v>0</v>
      </c>
      <c r="W64" s="75">
        <f t="shared" si="62"/>
        <v>2</v>
      </c>
      <c r="X64" s="75">
        <f t="shared" si="62"/>
        <v>2039</v>
      </c>
      <c r="Y64" s="75">
        <f t="shared" si="62"/>
        <v>8467</v>
      </c>
      <c r="Z64" s="75"/>
    </row>
    <row r="65" s="19" customFormat="1" customHeight="1" spans="1:26">
      <c r="A65" s="35"/>
      <c r="B65" s="83" t="s">
        <v>57</v>
      </c>
      <c r="C65" s="69">
        <f t="shared" ref="C65:F65" si="63">C66+C67</f>
        <v>9</v>
      </c>
      <c r="D65" s="69">
        <f t="shared" si="63"/>
        <v>9.05</v>
      </c>
      <c r="E65" s="69">
        <f t="shared" si="63"/>
        <v>9</v>
      </c>
      <c r="F65" s="69">
        <f t="shared" si="63"/>
        <v>9.05</v>
      </c>
      <c r="G65" s="85">
        <f>E65/C65</f>
        <v>1</v>
      </c>
      <c r="H65" s="69">
        <f t="shared" ref="H65:P65" si="64">H66+H67</f>
        <v>9</v>
      </c>
      <c r="I65" s="69">
        <f t="shared" si="64"/>
        <v>9.05</v>
      </c>
      <c r="J65" s="85">
        <f t="shared" si="53"/>
        <v>1</v>
      </c>
      <c r="K65" s="69">
        <f t="shared" si="64"/>
        <v>402</v>
      </c>
      <c r="L65" s="69">
        <f t="shared" si="64"/>
        <v>402</v>
      </c>
      <c r="M65" s="69">
        <f t="shared" si="64"/>
        <v>402</v>
      </c>
      <c r="N65" s="69">
        <f t="shared" si="64"/>
        <v>0</v>
      </c>
      <c r="O65" s="69">
        <f t="shared" si="64"/>
        <v>0</v>
      </c>
      <c r="P65" s="69">
        <f t="shared" si="64"/>
        <v>402</v>
      </c>
      <c r="Q65" s="85">
        <f t="shared" si="54"/>
        <v>1</v>
      </c>
      <c r="R65" s="69">
        <f t="shared" ref="R65:Y65" si="65">R66+R67</f>
        <v>402</v>
      </c>
      <c r="S65" s="85">
        <f t="shared" si="56"/>
        <v>1</v>
      </c>
      <c r="T65" s="69">
        <f t="shared" si="65"/>
        <v>9</v>
      </c>
      <c r="U65" s="69">
        <f t="shared" si="65"/>
        <v>7</v>
      </c>
      <c r="V65" s="69">
        <f t="shared" si="65"/>
        <v>0</v>
      </c>
      <c r="W65" s="69">
        <f t="shared" si="65"/>
        <v>2</v>
      </c>
      <c r="X65" s="69">
        <f t="shared" si="65"/>
        <v>796</v>
      </c>
      <c r="Y65" s="69">
        <f t="shared" si="65"/>
        <v>3317</v>
      </c>
      <c r="Z65" s="69"/>
    </row>
    <row r="66" s="59" customFormat="1" ht="24" customHeight="1" spans="1:26">
      <c r="A66" s="36"/>
      <c r="B66" s="83" t="s">
        <v>58</v>
      </c>
      <c r="C66" s="27">
        <v>1</v>
      </c>
      <c r="D66" s="27">
        <v>0.45</v>
      </c>
      <c r="E66" s="27">
        <v>1</v>
      </c>
      <c r="F66" s="27">
        <v>0.45</v>
      </c>
      <c r="G66" s="27">
        <v>100</v>
      </c>
      <c r="H66" s="27">
        <v>1</v>
      </c>
      <c r="I66" s="27">
        <v>0.45</v>
      </c>
      <c r="J66" s="27">
        <v>100</v>
      </c>
      <c r="K66" s="27">
        <v>8</v>
      </c>
      <c r="L66" s="27">
        <v>8</v>
      </c>
      <c r="M66" s="27">
        <v>8</v>
      </c>
      <c r="N66" s="27"/>
      <c r="O66" s="27"/>
      <c r="P66" s="27">
        <v>8</v>
      </c>
      <c r="Q66" s="27">
        <v>100</v>
      </c>
      <c r="R66" s="27">
        <v>8</v>
      </c>
      <c r="S66" s="27">
        <v>100</v>
      </c>
      <c r="T66" s="27">
        <v>1</v>
      </c>
      <c r="U66" s="27">
        <v>1</v>
      </c>
      <c r="V66" s="27"/>
      <c r="W66" s="27"/>
      <c r="X66" s="27">
        <v>99</v>
      </c>
      <c r="Y66" s="27">
        <v>374</v>
      </c>
      <c r="Z66" s="133"/>
    </row>
    <row r="67" s="59" customFormat="1" ht="24" customHeight="1" spans="1:26">
      <c r="A67" s="36"/>
      <c r="B67" s="83" t="s">
        <v>59</v>
      </c>
      <c r="C67" s="27">
        <v>8</v>
      </c>
      <c r="D67" s="27">
        <v>8.6</v>
      </c>
      <c r="E67" s="27">
        <v>8</v>
      </c>
      <c r="F67" s="27">
        <v>8.6</v>
      </c>
      <c r="G67" s="27">
        <v>100</v>
      </c>
      <c r="H67" s="27">
        <v>8</v>
      </c>
      <c r="I67" s="27">
        <v>8.6</v>
      </c>
      <c r="J67" s="27">
        <v>100</v>
      </c>
      <c r="K67" s="27">
        <v>394</v>
      </c>
      <c r="L67" s="27">
        <v>394</v>
      </c>
      <c r="M67" s="27">
        <v>394</v>
      </c>
      <c r="N67" s="27"/>
      <c r="O67" s="27"/>
      <c r="P67" s="27">
        <v>394</v>
      </c>
      <c r="Q67" s="27">
        <v>100</v>
      </c>
      <c r="R67" s="27">
        <v>394</v>
      </c>
      <c r="S67" s="27">
        <v>100</v>
      </c>
      <c r="T67" s="27">
        <v>8</v>
      </c>
      <c r="U67" s="27">
        <v>6</v>
      </c>
      <c r="V67" s="27"/>
      <c r="W67" s="27">
        <v>2</v>
      </c>
      <c r="X67" s="27">
        <v>697</v>
      </c>
      <c r="Y67" s="27">
        <v>2943</v>
      </c>
      <c r="Z67" s="84"/>
    </row>
    <row r="68" s="59" customFormat="1" ht="24" customHeight="1" spans="1:26">
      <c r="A68" s="36"/>
      <c r="B68" s="110" t="s">
        <v>48</v>
      </c>
      <c r="C68" s="27">
        <v>2</v>
      </c>
      <c r="D68" s="27">
        <v>31</v>
      </c>
      <c r="E68" s="27">
        <v>2</v>
      </c>
      <c r="F68" s="27">
        <v>31</v>
      </c>
      <c r="G68" s="27">
        <v>100</v>
      </c>
      <c r="H68" s="27">
        <v>2</v>
      </c>
      <c r="I68" s="27">
        <v>31</v>
      </c>
      <c r="J68" s="27">
        <v>100</v>
      </c>
      <c r="K68" s="27">
        <v>51</v>
      </c>
      <c r="L68" s="27">
        <v>51</v>
      </c>
      <c r="M68" s="27">
        <v>51</v>
      </c>
      <c r="N68" s="27"/>
      <c r="O68" s="27"/>
      <c r="P68" s="27">
        <v>51</v>
      </c>
      <c r="Q68" s="27">
        <v>100</v>
      </c>
      <c r="R68" s="27">
        <v>51</v>
      </c>
      <c r="S68" s="27">
        <v>100</v>
      </c>
      <c r="T68" s="27">
        <v>2</v>
      </c>
      <c r="U68" s="27">
        <v>2</v>
      </c>
      <c r="V68" s="27"/>
      <c r="W68" s="27"/>
      <c r="X68" s="27">
        <v>110</v>
      </c>
      <c r="Y68" s="27">
        <v>469</v>
      </c>
      <c r="Z68" s="84"/>
    </row>
    <row r="69" s="59" customFormat="1" ht="24" customHeight="1" spans="1:26">
      <c r="A69" s="36"/>
      <c r="B69" s="111" t="s">
        <v>49</v>
      </c>
      <c r="C69" s="27">
        <v>3</v>
      </c>
      <c r="D69" s="27"/>
      <c r="E69" s="27">
        <v>3</v>
      </c>
      <c r="F69" s="27"/>
      <c r="G69" s="27">
        <v>100</v>
      </c>
      <c r="H69" s="27">
        <v>3</v>
      </c>
      <c r="I69" s="27"/>
      <c r="J69" s="27">
        <v>100</v>
      </c>
      <c r="K69" s="27">
        <v>69</v>
      </c>
      <c r="L69" s="27">
        <v>69</v>
      </c>
      <c r="M69" s="27">
        <v>69</v>
      </c>
      <c r="N69" s="27"/>
      <c r="O69" s="27"/>
      <c r="P69" s="27">
        <v>69</v>
      </c>
      <c r="Q69" s="27">
        <v>100</v>
      </c>
      <c r="R69" s="27">
        <v>69</v>
      </c>
      <c r="S69" s="27">
        <v>100</v>
      </c>
      <c r="T69" s="27">
        <v>3</v>
      </c>
      <c r="U69" s="27">
        <v>3</v>
      </c>
      <c r="V69" s="27"/>
      <c r="W69" s="27"/>
      <c r="X69" s="27">
        <v>214</v>
      </c>
      <c r="Y69" s="27">
        <v>755</v>
      </c>
      <c r="Z69" s="84"/>
    </row>
    <row r="70" s="59" customFormat="1" ht="24" customHeight="1" spans="1:26">
      <c r="A70" s="36"/>
      <c r="B70" s="110" t="s">
        <v>50</v>
      </c>
      <c r="C70" s="27">
        <v>6</v>
      </c>
      <c r="D70" s="27"/>
      <c r="E70" s="27">
        <v>6</v>
      </c>
      <c r="F70" s="27"/>
      <c r="G70" s="27">
        <v>100</v>
      </c>
      <c r="H70" s="27">
        <v>6</v>
      </c>
      <c r="I70" s="27"/>
      <c r="J70" s="27">
        <v>100</v>
      </c>
      <c r="K70" s="27">
        <v>98</v>
      </c>
      <c r="L70" s="27">
        <v>98</v>
      </c>
      <c r="M70" s="27">
        <v>98</v>
      </c>
      <c r="N70" s="27"/>
      <c r="O70" s="27"/>
      <c r="P70" s="27">
        <v>98</v>
      </c>
      <c r="Q70" s="27">
        <v>100</v>
      </c>
      <c r="R70" s="27">
        <v>98</v>
      </c>
      <c r="S70" s="27">
        <v>100</v>
      </c>
      <c r="T70" s="27">
        <v>6</v>
      </c>
      <c r="U70" s="27">
        <v>6</v>
      </c>
      <c r="V70" s="27"/>
      <c r="W70" s="27"/>
      <c r="X70" s="27">
        <v>919</v>
      </c>
      <c r="Y70" s="27">
        <v>3926</v>
      </c>
      <c r="Z70" s="84"/>
    </row>
    <row r="71" s="123" customFormat="1" customHeight="1" spans="1:26">
      <c r="A71" s="33" t="s">
        <v>74</v>
      </c>
      <c r="B71" s="74" t="s">
        <v>56</v>
      </c>
      <c r="C71" s="75">
        <f t="shared" ref="C71:F71" si="66">SUM(C72+C75+C76+C77)</f>
        <v>12</v>
      </c>
      <c r="D71" s="75">
        <f t="shared" si="66"/>
        <v>9.12</v>
      </c>
      <c r="E71" s="75">
        <f t="shared" si="66"/>
        <v>12</v>
      </c>
      <c r="F71" s="75">
        <f t="shared" si="66"/>
        <v>9.12</v>
      </c>
      <c r="G71" s="87">
        <f>E71/C71</f>
        <v>1</v>
      </c>
      <c r="H71" s="75">
        <f t="shared" ref="H71:P71" si="67">SUM(H72+H75+H76+H77)</f>
        <v>12</v>
      </c>
      <c r="I71" s="75">
        <f t="shared" si="67"/>
        <v>9.12</v>
      </c>
      <c r="J71" s="87">
        <f>H71/C71</f>
        <v>1</v>
      </c>
      <c r="K71" s="101">
        <f t="shared" si="67"/>
        <v>460.2</v>
      </c>
      <c r="L71" s="101">
        <f t="shared" si="67"/>
        <v>460.2</v>
      </c>
      <c r="M71" s="101">
        <f t="shared" si="67"/>
        <v>460.2</v>
      </c>
      <c r="N71" s="101">
        <f t="shared" si="67"/>
        <v>0</v>
      </c>
      <c r="O71" s="101">
        <f t="shared" si="67"/>
        <v>0</v>
      </c>
      <c r="P71" s="101">
        <f t="shared" si="67"/>
        <v>460.2</v>
      </c>
      <c r="Q71" s="87">
        <f>P71/K71</f>
        <v>1</v>
      </c>
      <c r="R71" s="101">
        <f t="shared" ref="R71:Z71" si="68">SUM(R72+R75+R76+R77)</f>
        <v>460.2</v>
      </c>
      <c r="S71" s="87">
        <f>R71/L71</f>
        <v>1</v>
      </c>
      <c r="T71" s="75">
        <f t="shared" si="68"/>
        <v>10</v>
      </c>
      <c r="U71" s="75">
        <f t="shared" si="68"/>
        <v>8</v>
      </c>
      <c r="V71" s="75">
        <f t="shared" si="68"/>
        <v>2</v>
      </c>
      <c r="W71" s="75">
        <f t="shared" si="68"/>
        <v>0</v>
      </c>
      <c r="X71" s="75">
        <f t="shared" si="68"/>
        <v>1013</v>
      </c>
      <c r="Y71" s="75">
        <f t="shared" si="68"/>
        <v>3965</v>
      </c>
      <c r="Z71" s="75">
        <f t="shared" si="68"/>
        <v>0</v>
      </c>
    </row>
    <row r="72" s="19" customFormat="1" customHeight="1" spans="1:26">
      <c r="A72" s="35"/>
      <c r="B72" s="83" t="s">
        <v>57</v>
      </c>
      <c r="C72" s="69">
        <f t="shared" ref="C72:F72" si="69">C73+C74</f>
        <v>7</v>
      </c>
      <c r="D72" s="69">
        <f t="shared" si="69"/>
        <v>9.12</v>
      </c>
      <c r="E72" s="69">
        <f t="shared" si="69"/>
        <v>7</v>
      </c>
      <c r="F72" s="69">
        <f t="shared" si="69"/>
        <v>9.12</v>
      </c>
      <c r="G72" s="88">
        <f>E72/C72</f>
        <v>1</v>
      </c>
      <c r="H72" s="69">
        <f t="shared" ref="H72:P72" si="70">H73+H74</f>
        <v>7</v>
      </c>
      <c r="I72" s="69">
        <f t="shared" si="70"/>
        <v>9.12</v>
      </c>
      <c r="J72" s="88">
        <f>H72/C72</f>
        <v>1</v>
      </c>
      <c r="K72" s="105">
        <f t="shared" si="70"/>
        <v>360</v>
      </c>
      <c r="L72" s="105">
        <f t="shared" si="70"/>
        <v>360</v>
      </c>
      <c r="M72" s="105">
        <f t="shared" si="70"/>
        <v>360</v>
      </c>
      <c r="N72" s="105">
        <f t="shared" si="70"/>
        <v>0</v>
      </c>
      <c r="O72" s="105">
        <f t="shared" si="70"/>
        <v>0</v>
      </c>
      <c r="P72" s="105">
        <f t="shared" si="70"/>
        <v>360</v>
      </c>
      <c r="Q72" s="88">
        <f>P72/K72</f>
        <v>1</v>
      </c>
      <c r="R72" s="105">
        <f t="shared" ref="R72:Y72" si="71">R73+R74</f>
        <v>360</v>
      </c>
      <c r="S72" s="88">
        <f>R72/L72</f>
        <v>1</v>
      </c>
      <c r="T72" s="69">
        <f t="shared" si="71"/>
        <v>5</v>
      </c>
      <c r="U72" s="69">
        <f t="shared" si="71"/>
        <v>4</v>
      </c>
      <c r="V72" s="69">
        <f t="shared" si="71"/>
        <v>1</v>
      </c>
      <c r="W72" s="69">
        <f t="shared" si="71"/>
        <v>0</v>
      </c>
      <c r="X72" s="69">
        <f t="shared" si="71"/>
        <v>756</v>
      </c>
      <c r="Y72" s="69">
        <f t="shared" si="71"/>
        <v>3067</v>
      </c>
      <c r="Z72" s="69">
        <v>0</v>
      </c>
    </row>
    <row r="73" s="59" customFormat="1" ht="24" customHeight="1" spans="1:27">
      <c r="A73" s="38"/>
      <c r="B73" s="90" t="s">
        <v>66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153">
        <v>0</v>
      </c>
      <c r="AA73" s="56"/>
    </row>
    <row r="74" s="59" customFormat="1" ht="24" customHeight="1" spans="1:27">
      <c r="A74" s="38"/>
      <c r="B74" s="90" t="s">
        <v>67</v>
      </c>
      <c r="C74" s="27">
        <v>7</v>
      </c>
      <c r="D74" s="27">
        <v>9.12</v>
      </c>
      <c r="E74" s="27">
        <v>7</v>
      </c>
      <c r="F74" s="27">
        <v>9.12</v>
      </c>
      <c r="G74" s="27">
        <v>100</v>
      </c>
      <c r="H74" s="27">
        <v>7</v>
      </c>
      <c r="I74" s="27">
        <v>9.12</v>
      </c>
      <c r="J74" s="27">
        <v>100</v>
      </c>
      <c r="K74" s="27">
        <v>360</v>
      </c>
      <c r="L74" s="27">
        <v>360</v>
      </c>
      <c r="M74" s="27">
        <v>360</v>
      </c>
      <c r="N74" s="27"/>
      <c r="O74" s="27"/>
      <c r="P74" s="27">
        <v>360</v>
      </c>
      <c r="Q74" s="27">
        <v>100</v>
      </c>
      <c r="R74" s="27">
        <v>360</v>
      </c>
      <c r="S74" s="27">
        <v>100</v>
      </c>
      <c r="T74" s="27">
        <v>5</v>
      </c>
      <c r="U74" s="27">
        <v>4</v>
      </c>
      <c r="V74" s="27">
        <v>1</v>
      </c>
      <c r="W74" s="27"/>
      <c r="X74" s="27">
        <v>756</v>
      </c>
      <c r="Y74" s="27">
        <v>3067</v>
      </c>
      <c r="Z74" s="153">
        <v>0</v>
      </c>
      <c r="AA74" s="56"/>
    </row>
    <row r="75" s="59" customFormat="1" ht="24" customHeight="1" spans="1:27">
      <c r="A75" s="38"/>
      <c r="B75" s="90" t="s">
        <v>68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153">
        <v>0</v>
      </c>
      <c r="AA75" s="56"/>
    </row>
    <row r="76" s="59" customFormat="1" ht="24" customHeight="1" spans="1:27">
      <c r="A76" s="38"/>
      <c r="B76" s="92" t="s">
        <v>69</v>
      </c>
      <c r="C76" s="27">
        <v>5</v>
      </c>
      <c r="D76" s="27"/>
      <c r="E76" s="27">
        <v>5</v>
      </c>
      <c r="F76" s="27"/>
      <c r="G76" s="27">
        <v>100</v>
      </c>
      <c r="H76" s="27">
        <v>5</v>
      </c>
      <c r="I76" s="27"/>
      <c r="J76" s="27">
        <v>100</v>
      </c>
      <c r="K76" s="27">
        <v>100.2</v>
      </c>
      <c r="L76" s="27">
        <v>100.2</v>
      </c>
      <c r="M76" s="27">
        <v>100.2</v>
      </c>
      <c r="N76" s="27"/>
      <c r="O76" s="27"/>
      <c r="P76" s="27">
        <v>100.2</v>
      </c>
      <c r="Q76" s="27">
        <v>100</v>
      </c>
      <c r="R76" s="27">
        <v>100.2</v>
      </c>
      <c r="S76" s="27">
        <v>100</v>
      </c>
      <c r="T76" s="27">
        <v>5</v>
      </c>
      <c r="U76" s="27">
        <v>4</v>
      </c>
      <c r="V76" s="27">
        <v>1</v>
      </c>
      <c r="W76" s="27"/>
      <c r="X76" s="27">
        <v>257</v>
      </c>
      <c r="Y76" s="27">
        <v>898</v>
      </c>
      <c r="Z76" s="153">
        <v>0</v>
      </c>
      <c r="AA76" s="56"/>
    </row>
    <row r="77" s="59" customFormat="1" ht="24" customHeight="1" spans="1:27">
      <c r="A77" s="38"/>
      <c r="B77" s="90" t="s">
        <v>70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153">
        <v>0</v>
      </c>
      <c r="AA77" s="56"/>
    </row>
    <row r="78" s="123" customFormat="1" customHeight="1" spans="1:26">
      <c r="A78" s="33" t="s">
        <v>75</v>
      </c>
      <c r="B78" s="74" t="s">
        <v>56</v>
      </c>
      <c r="C78" s="75">
        <f t="shared" ref="C78:F78" si="72">SUM(C79+C82+C83+C84)</f>
        <v>17</v>
      </c>
      <c r="D78" s="75">
        <f t="shared" si="72"/>
        <v>2.45</v>
      </c>
      <c r="E78" s="75">
        <f t="shared" si="72"/>
        <v>17</v>
      </c>
      <c r="F78" s="75">
        <f t="shared" si="72"/>
        <v>2.45</v>
      </c>
      <c r="G78" s="87">
        <f>E78/C78</f>
        <v>1</v>
      </c>
      <c r="H78" s="75">
        <f t="shared" ref="H78:P78" si="73">SUM(H79+H82+H83+H84)</f>
        <v>17</v>
      </c>
      <c r="I78" s="75">
        <f t="shared" si="73"/>
        <v>2.45</v>
      </c>
      <c r="J78" s="87">
        <f>H78/C78</f>
        <v>1</v>
      </c>
      <c r="K78" s="101">
        <f t="shared" si="73"/>
        <v>979</v>
      </c>
      <c r="L78" s="101">
        <f t="shared" si="73"/>
        <v>673</v>
      </c>
      <c r="M78" s="101">
        <f t="shared" si="73"/>
        <v>673</v>
      </c>
      <c r="N78" s="101">
        <f t="shared" si="73"/>
        <v>0</v>
      </c>
      <c r="O78" s="101">
        <f t="shared" si="73"/>
        <v>306</v>
      </c>
      <c r="P78" s="101">
        <f t="shared" si="73"/>
        <v>653.6</v>
      </c>
      <c r="Q78" s="87">
        <f t="shared" ref="Q78:Q86" si="74">P78/K78</f>
        <v>0.667620020429009</v>
      </c>
      <c r="R78" s="101">
        <f t="shared" ref="R78:Z78" si="75">SUM(R79+R82+R83+R84)</f>
        <v>653.6</v>
      </c>
      <c r="S78" s="87">
        <f t="shared" ref="S78:S86" si="76">R78/L78</f>
        <v>0.971173848439822</v>
      </c>
      <c r="T78" s="75">
        <f t="shared" si="75"/>
        <v>46</v>
      </c>
      <c r="U78" s="75">
        <f t="shared" si="75"/>
        <v>44</v>
      </c>
      <c r="V78" s="75">
        <f t="shared" si="75"/>
        <v>0</v>
      </c>
      <c r="W78" s="75">
        <f t="shared" si="75"/>
        <v>2</v>
      </c>
      <c r="X78" s="75">
        <f t="shared" si="75"/>
        <v>15786</v>
      </c>
      <c r="Y78" s="75">
        <f t="shared" si="75"/>
        <v>60626</v>
      </c>
      <c r="Z78" s="75">
        <f t="shared" si="75"/>
        <v>0</v>
      </c>
    </row>
    <row r="79" s="19" customFormat="1" customHeight="1" spans="1:26">
      <c r="A79" s="35"/>
      <c r="B79" s="83" t="s">
        <v>57</v>
      </c>
      <c r="C79" s="69">
        <f t="shared" ref="C79:F79" si="77">C80+C81</f>
        <v>2</v>
      </c>
      <c r="D79" s="69">
        <f t="shared" si="77"/>
        <v>2.45</v>
      </c>
      <c r="E79" s="69">
        <f t="shared" si="77"/>
        <v>2</v>
      </c>
      <c r="F79" s="69">
        <f t="shared" si="77"/>
        <v>2.45</v>
      </c>
      <c r="G79" s="88">
        <f>E79/C79</f>
        <v>1</v>
      </c>
      <c r="H79" s="69">
        <f t="shared" ref="H79:P79" si="78">H80+H81</f>
        <v>2</v>
      </c>
      <c r="I79" s="69">
        <f t="shared" si="78"/>
        <v>2.45</v>
      </c>
      <c r="J79" s="88">
        <f>H79/C79</f>
        <v>1</v>
      </c>
      <c r="K79" s="105">
        <f t="shared" si="78"/>
        <v>128</v>
      </c>
      <c r="L79" s="105">
        <f t="shared" si="78"/>
        <v>128</v>
      </c>
      <c r="M79" s="105">
        <f t="shared" si="78"/>
        <v>128</v>
      </c>
      <c r="N79" s="105">
        <f t="shared" si="78"/>
        <v>0</v>
      </c>
      <c r="O79" s="105">
        <f t="shared" si="78"/>
        <v>0</v>
      </c>
      <c r="P79" s="105">
        <f t="shared" si="78"/>
        <v>128</v>
      </c>
      <c r="Q79" s="88">
        <f t="shared" si="74"/>
        <v>1</v>
      </c>
      <c r="R79" s="105">
        <f t="shared" ref="R79:Y79" si="79">R80+R81</f>
        <v>128</v>
      </c>
      <c r="S79" s="88">
        <f t="shared" si="76"/>
        <v>1</v>
      </c>
      <c r="T79" s="69">
        <f t="shared" si="79"/>
        <v>2</v>
      </c>
      <c r="U79" s="69">
        <f t="shared" si="79"/>
        <v>0</v>
      </c>
      <c r="V79" s="69">
        <f t="shared" si="79"/>
        <v>0</v>
      </c>
      <c r="W79" s="69">
        <f t="shared" si="79"/>
        <v>2</v>
      </c>
      <c r="X79" s="69">
        <f t="shared" si="79"/>
        <v>395</v>
      </c>
      <c r="Y79" s="69">
        <f t="shared" si="79"/>
        <v>1694</v>
      </c>
      <c r="Z79" s="69">
        <v>0</v>
      </c>
    </row>
    <row r="80" s="59" customFormat="1" ht="24" customHeight="1" spans="1:26">
      <c r="A80" s="36"/>
      <c r="B80" s="83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144" t="e">
        <f t="shared" si="74"/>
        <v>#DIV/0!</v>
      </c>
      <c r="R80" s="27">
        <v>0</v>
      </c>
      <c r="S80" s="144" t="e">
        <f t="shared" si="76"/>
        <v>#DIV/0!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84">
        <v>0</v>
      </c>
    </row>
    <row r="81" s="59" customFormat="1" ht="24" customHeight="1" spans="1:26">
      <c r="A81" s="36"/>
      <c r="B81" s="83" t="s">
        <v>59</v>
      </c>
      <c r="C81" s="27">
        <v>2</v>
      </c>
      <c r="D81" s="27">
        <v>2.45</v>
      </c>
      <c r="E81" s="27">
        <v>2</v>
      </c>
      <c r="F81" s="27">
        <v>2.45</v>
      </c>
      <c r="G81" s="27">
        <v>100</v>
      </c>
      <c r="H81" s="27">
        <v>2</v>
      </c>
      <c r="I81" s="27">
        <v>2.45</v>
      </c>
      <c r="J81" s="27">
        <v>100</v>
      </c>
      <c r="K81" s="27">
        <v>128</v>
      </c>
      <c r="L81" s="27">
        <v>128</v>
      </c>
      <c r="M81" s="27">
        <v>128</v>
      </c>
      <c r="N81" s="27">
        <v>0</v>
      </c>
      <c r="O81" s="27">
        <v>0</v>
      </c>
      <c r="P81" s="27">
        <v>128</v>
      </c>
      <c r="Q81" s="144">
        <f t="shared" si="74"/>
        <v>1</v>
      </c>
      <c r="R81" s="27">
        <v>128</v>
      </c>
      <c r="S81" s="144">
        <f t="shared" si="76"/>
        <v>1</v>
      </c>
      <c r="T81" s="27">
        <v>2</v>
      </c>
      <c r="U81" s="27">
        <v>0</v>
      </c>
      <c r="V81" s="27">
        <v>0</v>
      </c>
      <c r="W81" s="27">
        <v>2</v>
      </c>
      <c r="X81" s="27">
        <v>395</v>
      </c>
      <c r="Y81" s="27">
        <v>1694</v>
      </c>
      <c r="Z81" s="84">
        <f>SUM(Z82+Z85+Z86+Z87)</f>
        <v>0</v>
      </c>
    </row>
    <row r="82" s="59" customFormat="1" ht="24" customHeight="1" spans="1:26">
      <c r="A82" s="36"/>
      <c r="B82" s="83" t="s">
        <v>60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144" t="e">
        <f t="shared" si="74"/>
        <v>#DIV/0!</v>
      </c>
      <c r="R82" s="27">
        <v>0</v>
      </c>
      <c r="S82" s="144" t="e">
        <f t="shared" si="76"/>
        <v>#DIV/0!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84">
        <v>0</v>
      </c>
    </row>
    <row r="83" s="59" customFormat="1" ht="24" customHeight="1" spans="1:26">
      <c r="A83" s="36"/>
      <c r="B83" s="86" t="s">
        <v>61</v>
      </c>
      <c r="C83" s="27">
        <v>1</v>
      </c>
      <c r="D83" s="27"/>
      <c r="E83" s="27">
        <v>1</v>
      </c>
      <c r="F83" s="27"/>
      <c r="G83" s="27">
        <v>100</v>
      </c>
      <c r="H83" s="27">
        <v>1</v>
      </c>
      <c r="I83" s="27"/>
      <c r="J83" s="27">
        <v>100</v>
      </c>
      <c r="K83" s="27">
        <v>310</v>
      </c>
      <c r="L83" s="27">
        <v>310</v>
      </c>
      <c r="M83" s="27">
        <v>310</v>
      </c>
      <c r="N83" s="27">
        <v>0</v>
      </c>
      <c r="O83" s="27">
        <v>0</v>
      </c>
      <c r="P83" s="27">
        <v>290.6</v>
      </c>
      <c r="Q83" s="144">
        <f t="shared" si="74"/>
        <v>0.93741935483871</v>
      </c>
      <c r="R83" s="27">
        <v>290.6</v>
      </c>
      <c r="S83" s="144">
        <f t="shared" si="76"/>
        <v>0.93741935483871</v>
      </c>
      <c r="T83" s="27">
        <v>34</v>
      </c>
      <c r="U83" s="27">
        <v>34</v>
      </c>
      <c r="V83" s="27">
        <v>0</v>
      </c>
      <c r="W83" s="27">
        <v>0</v>
      </c>
      <c r="X83" s="27">
        <v>12000</v>
      </c>
      <c r="Y83" s="27">
        <v>47000</v>
      </c>
      <c r="Z83" s="84">
        <v>0</v>
      </c>
    </row>
    <row r="84" s="59" customFormat="1" ht="24" customHeight="1" spans="1:26">
      <c r="A84" s="36"/>
      <c r="B84" s="83" t="s">
        <v>62</v>
      </c>
      <c r="C84" s="27">
        <v>14</v>
      </c>
      <c r="D84" s="27"/>
      <c r="E84" s="27">
        <v>14</v>
      </c>
      <c r="F84" s="27"/>
      <c r="G84" s="27">
        <v>100</v>
      </c>
      <c r="H84" s="27">
        <v>14</v>
      </c>
      <c r="I84" s="27"/>
      <c r="J84" s="27">
        <v>100</v>
      </c>
      <c r="K84" s="27">
        <v>541</v>
      </c>
      <c r="L84" s="27">
        <v>235</v>
      </c>
      <c r="M84" s="27">
        <v>235</v>
      </c>
      <c r="N84" s="27">
        <v>0</v>
      </c>
      <c r="O84" s="27">
        <v>306</v>
      </c>
      <c r="P84" s="27">
        <v>235</v>
      </c>
      <c r="Q84" s="144">
        <f t="shared" si="74"/>
        <v>0.434380776340111</v>
      </c>
      <c r="R84" s="27">
        <v>235</v>
      </c>
      <c r="S84" s="144">
        <f t="shared" si="76"/>
        <v>1</v>
      </c>
      <c r="T84" s="27">
        <v>10</v>
      </c>
      <c r="U84" s="27">
        <v>10</v>
      </c>
      <c r="V84" s="27">
        <v>0</v>
      </c>
      <c r="W84" s="27">
        <v>0</v>
      </c>
      <c r="X84" s="27">
        <v>3391</v>
      </c>
      <c r="Y84" s="27">
        <v>11932</v>
      </c>
      <c r="Z84" s="84">
        <v>0</v>
      </c>
    </row>
    <row r="85" s="123" customFormat="1" customHeight="1" spans="1:26">
      <c r="A85" s="33" t="s">
        <v>76</v>
      </c>
      <c r="B85" s="33" t="s">
        <v>25</v>
      </c>
      <c r="C85" s="81">
        <f t="shared" ref="C85:F85" si="80">SUM(C86+C89+C90+C91)</f>
        <v>9</v>
      </c>
      <c r="D85" s="81">
        <f t="shared" si="80"/>
        <v>44.621</v>
      </c>
      <c r="E85" s="81">
        <f t="shared" si="80"/>
        <v>9</v>
      </c>
      <c r="F85" s="81">
        <f t="shared" si="80"/>
        <v>44.621</v>
      </c>
      <c r="G85" s="82">
        <f>E85/C85</f>
        <v>1</v>
      </c>
      <c r="H85" s="81">
        <f t="shared" ref="H85:P85" si="81">SUM(H86+H89+H90+H91)</f>
        <v>9</v>
      </c>
      <c r="I85" s="81">
        <f t="shared" si="81"/>
        <v>44.621</v>
      </c>
      <c r="J85" s="82">
        <f>H85/C85</f>
        <v>1</v>
      </c>
      <c r="K85" s="103">
        <f t="shared" si="81"/>
        <v>558.365</v>
      </c>
      <c r="L85" s="103">
        <f t="shared" si="81"/>
        <v>558.365</v>
      </c>
      <c r="M85" s="103">
        <f t="shared" si="81"/>
        <v>558.365</v>
      </c>
      <c r="N85" s="103">
        <f t="shared" si="81"/>
        <v>0</v>
      </c>
      <c r="O85" s="103">
        <f t="shared" si="81"/>
        <v>0</v>
      </c>
      <c r="P85" s="103">
        <f t="shared" si="81"/>
        <v>558.365</v>
      </c>
      <c r="Q85" s="82">
        <f t="shared" si="74"/>
        <v>1</v>
      </c>
      <c r="R85" s="103">
        <f t="shared" ref="R85:Z85" si="82">SUM(R86+R89+R90+R91)</f>
        <v>558.365</v>
      </c>
      <c r="S85" s="82">
        <f t="shared" si="76"/>
        <v>1</v>
      </c>
      <c r="T85" s="81">
        <f t="shared" si="82"/>
        <v>9</v>
      </c>
      <c r="U85" s="81">
        <f t="shared" si="82"/>
        <v>9</v>
      </c>
      <c r="V85" s="81">
        <f t="shared" si="82"/>
        <v>0</v>
      </c>
      <c r="W85" s="81">
        <f t="shared" si="82"/>
        <v>0</v>
      </c>
      <c r="X85" s="81">
        <f t="shared" si="82"/>
        <v>2747</v>
      </c>
      <c r="Y85" s="81">
        <f t="shared" si="82"/>
        <v>9615</v>
      </c>
      <c r="Z85" s="81">
        <f t="shared" si="82"/>
        <v>0</v>
      </c>
    </row>
    <row r="86" s="19" customFormat="1" customHeight="1" spans="1:26">
      <c r="A86" s="35"/>
      <c r="B86" s="110" t="s">
        <v>52</v>
      </c>
      <c r="C86" s="84">
        <f t="shared" ref="C86:F86" si="83">C87+C88</f>
        <v>3</v>
      </c>
      <c r="D86" s="84">
        <f t="shared" si="83"/>
        <v>3.041</v>
      </c>
      <c r="E86" s="84">
        <f t="shared" si="83"/>
        <v>3</v>
      </c>
      <c r="F86" s="84">
        <f t="shared" si="83"/>
        <v>3.041</v>
      </c>
      <c r="G86" s="85">
        <f>E86/C86</f>
        <v>1</v>
      </c>
      <c r="H86" s="84">
        <f t="shared" ref="H86:P86" si="84">H87+H88</f>
        <v>3</v>
      </c>
      <c r="I86" s="84">
        <f t="shared" si="84"/>
        <v>3.041</v>
      </c>
      <c r="J86" s="85">
        <f>H86/C86</f>
        <v>1</v>
      </c>
      <c r="K86" s="104">
        <f t="shared" si="84"/>
        <v>174.801</v>
      </c>
      <c r="L86" s="104">
        <f t="shared" si="84"/>
        <v>174.801</v>
      </c>
      <c r="M86" s="104">
        <f t="shared" si="84"/>
        <v>174.801</v>
      </c>
      <c r="N86" s="104">
        <f t="shared" si="84"/>
        <v>0</v>
      </c>
      <c r="O86" s="104">
        <f t="shared" si="84"/>
        <v>0</v>
      </c>
      <c r="P86" s="104">
        <f t="shared" si="84"/>
        <v>174.801</v>
      </c>
      <c r="Q86" s="85">
        <f t="shared" si="74"/>
        <v>1</v>
      </c>
      <c r="R86" s="104">
        <f t="shared" ref="R86:Y86" si="85">R87+R88</f>
        <v>174.801</v>
      </c>
      <c r="S86" s="85">
        <f t="shared" si="76"/>
        <v>1</v>
      </c>
      <c r="T86" s="84">
        <f t="shared" si="85"/>
        <v>3</v>
      </c>
      <c r="U86" s="84">
        <f t="shared" si="85"/>
        <v>3</v>
      </c>
      <c r="V86" s="84">
        <f t="shared" si="85"/>
        <v>0</v>
      </c>
      <c r="W86" s="84">
        <f t="shared" si="85"/>
        <v>0</v>
      </c>
      <c r="X86" s="84">
        <f t="shared" si="85"/>
        <v>1156</v>
      </c>
      <c r="Y86" s="84">
        <f t="shared" si="85"/>
        <v>4030</v>
      </c>
      <c r="Z86" s="84">
        <v>0</v>
      </c>
    </row>
    <row r="87" s="59" customFormat="1" ht="24" customHeight="1" spans="1:27">
      <c r="A87" s="37"/>
      <c r="B87" s="37" t="s">
        <v>66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93">
        <v>0</v>
      </c>
      <c r="AA87" s="56"/>
    </row>
    <row r="88" s="59" customFormat="1" ht="24" customHeight="1" spans="1:27">
      <c r="A88" s="37"/>
      <c r="B88" s="37" t="s">
        <v>67</v>
      </c>
      <c r="C88" s="27">
        <v>3</v>
      </c>
      <c r="D88" s="27">
        <v>3.041</v>
      </c>
      <c r="E88" s="27">
        <v>3</v>
      </c>
      <c r="F88" s="27">
        <v>3.041</v>
      </c>
      <c r="G88" s="27">
        <v>100</v>
      </c>
      <c r="H88" s="27">
        <v>3</v>
      </c>
      <c r="I88" s="27">
        <v>3.041</v>
      </c>
      <c r="J88" s="27">
        <v>100</v>
      </c>
      <c r="K88" s="27">
        <v>174.801</v>
      </c>
      <c r="L88" s="27">
        <v>174.801</v>
      </c>
      <c r="M88" s="27">
        <v>174.801</v>
      </c>
      <c r="N88" s="27"/>
      <c r="O88" s="27"/>
      <c r="P88" s="27">
        <v>174.801</v>
      </c>
      <c r="Q88" s="27">
        <v>100</v>
      </c>
      <c r="R88" s="27">
        <v>174.801</v>
      </c>
      <c r="S88" s="27">
        <v>100</v>
      </c>
      <c r="T88" s="27">
        <v>3</v>
      </c>
      <c r="U88" s="27">
        <v>3</v>
      </c>
      <c r="V88" s="27"/>
      <c r="W88" s="27"/>
      <c r="X88" s="27">
        <v>1156</v>
      </c>
      <c r="Y88" s="27">
        <v>4030</v>
      </c>
      <c r="Z88" s="93">
        <v>0</v>
      </c>
      <c r="AA88" s="56"/>
    </row>
    <row r="89" s="59" customFormat="1" ht="24" customHeight="1" spans="1:27">
      <c r="A89" s="38"/>
      <c r="B89" s="112" t="s">
        <v>48</v>
      </c>
      <c r="C89" s="27">
        <v>2</v>
      </c>
      <c r="D89" s="27">
        <v>41.58</v>
      </c>
      <c r="E89" s="27">
        <v>2</v>
      </c>
      <c r="F89" s="27">
        <v>41.58</v>
      </c>
      <c r="G89" s="27">
        <v>100</v>
      </c>
      <c r="H89" s="27">
        <v>2</v>
      </c>
      <c r="I89" s="27">
        <v>41.58</v>
      </c>
      <c r="J89" s="27">
        <v>100</v>
      </c>
      <c r="K89" s="27">
        <v>202.834</v>
      </c>
      <c r="L89" s="27">
        <v>202.834</v>
      </c>
      <c r="M89" s="27">
        <v>202.834</v>
      </c>
      <c r="N89" s="27"/>
      <c r="O89" s="27"/>
      <c r="P89" s="27">
        <v>202.834</v>
      </c>
      <c r="Q89" s="27">
        <v>100</v>
      </c>
      <c r="R89" s="27">
        <v>202.834</v>
      </c>
      <c r="S89" s="27">
        <v>100</v>
      </c>
      <c r="T89" s="27">
        <v>2</v>
      </c>
      <c r="U89" s="27">
        <v>2</v>
      </c>
      <c r="V89" s="27"/>
      <c r="W89" s="27"/>
      <c r="X89" s="27">
        <v>290</v>
      </c>
      <c r="Y89" s="27">
        <v>1027</v>
      </c>
      <c r="Z89" s="93">
        <v>0</v>
      </c>
      <c r="AA89" s="56"/>
    </row>
    <row r="90" s="59" customFormat="1" ht="24" customHeight="1" spans="1:27">
      <c r="A90" s="38"/>
      <c r="B90" s="113" t="s">
        <v>49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93">
        <v>0</v>
      </c>
      <c r="AA90" s="56"/>
    </row>
    <row r="91" s="59" customFormat="1" ht="24" customHeight="1" spans="1:27">
      <c r="A91" s="38"/>
      <c r="B91" s="112" t="s">
        <v>50</v>
      </c>
      <c r="C91" s="27">
        <v>4</v>
      </c>
      <c r="D91" s="27"/>
      <c r="E91" s="27">
        <v>4</v>
      </c>
      <c r="F91" s="27"/>
      <c r="G91" s="27">
        <v>100</v>
      </c>
      <c r="H91" s="27">
        <v>4</v>
      </c>
      <c r="I91" s="27"/>
      <c r="J91" s="27">
        <v>100</v>
      </c>
      <c r="K91" s="27">
        <v>180.73</v>
      </c>
      <c r="L91" s="27">
        <v>180.73</v>
      </c>
      <c r="M91" s="27">
        <v>180.73</v>
      </c>
      <c r="N91" s="27"/>
      <c r="O91" s="27"/>
      <c r="P91" s="27">
        <v>180.73</v>
      </c>
      <c r="Q91" s="27">
        <v>100</v>
      </c>
      <c r="R91" s="27">
        <v>180.73</v>
      </c>
      <c r="S91" s="27">
        <v>100</v>
      </c>
      <c r="T91" s="27">
        <v>4</v>
      </c>
      <c r="U91" s="27">
        <v>4</v>
      </c>
      <c r="V91" s="27"/>
      <c r="W91" s="27"/>
      <c r="X91" s="27">
        <v>1301</v>
      </c>
      <c r="Y91" s="27">
        <v>4558</v>
      </c>
      <c r="Z91" s="93">
        <v>0</v>
      </c>
      <c r="AA91" s="56"/>
    </row>
    <row r="92" s="123" customFormat="1" customHeight="1" spans="1:26">
      <c r="A92" s="33" t="s">
        <v>77</v>
      </c>
      <c r="B92" s="33" t="s">
        <v>25</v>
      </c>
      <c r="C92" s="81">
        <f t="shared" ref="C92:F92" si="86">SUM(C93+C96+C97+C98)</f>
        <v>3</v>
      </c>
      <c r="D92" s="81">
        <f t="shared" si="86"/>
        <v>5.61</v>
      </c>
      <c r="E92" s="81">
        <f t="shared" si="86"/>
        <v>3</v>
      </c>
      <c r="F92" s="81">
        <f t="shared" si="86"/>
        <v>5.61</v>
      </c>
      <c r="G92" s="138">
        <f>E92/C92</f>
        <v>1</v>
      </c>
      <c r="H92" s="81">
        <f t="shared" ref="H92:P92" si="87">SUM(H93+H96+H97+H98)</f>
        <v>3</v>
      </c>
      <c r="I92" s="81">
        <f t="shared" si="87"/>
        <v>5.61</v>
      </c>
      <c r="J92" s="138">
        <f>H92/C92</f>
        <v>1</v>
      </c>
      <c r="K92" s="103">
        <f t="shared" si="87"/>
        <v>252</v>
      </c>
      <c r="L92" s="103">
        <f t="shared" si="87"/>
        <v>252</v>
      </c>
      <c r="M92" s="103">
        <f t="shared" si="87"/>
        <v>252</v>
      </c>
      <c r="N92" s="103">
        <f t="shared" si="87"/>
        <v>0</v>
      </c>
      <c r="O92" s="103">
        <f t="shared" si="87"/>
        <v>0</v>
      </c>
      <c r="P92" s="103">
        <f t="shared" si="87"/>
        <v>252</v>
      </c>
      <c r="Q92" s="138">
        <f>P92/K92</f>
        <v>1</v>
      </c>
      <c r="R92" s="103">
        <f t="shared" ref="R92:Z92" si="88">SUM(R93+R96+R97+R98)</f>
        <v>252</v>
      </c>
      <c r="S92" s="138">
        <f>R92/L92</f>
        <v>1</v>
      </c>
      <c r="T92" s="81">
        <f t="shared" si="88"/>
        <v>3</v>
      </c>
      <c r="U92" s="81">
        <f t="shared" si="88"/>
        <v>3</v>
      </c>
      <c r="V92" s="81">
        <f t="shared" si="88"/>
        <v>0</v>
      </c>
      <c r="W92" s="81">
        <f t="shared" si="88"/>
        <v>0</v>
      </c>
      <c r="X92" s="81">
        <f t="shared" si="88"/>
        <v>141</v>
      </c>
      <c r="Y92" s="81">
        <f t="shared" si="88"/>
        <v>583</v>
      </c>
      <c r="Z92" s="81">
        <f t="shared" si="88"/>
        <v>0</v>
      </c>
    </row>
    <row r="93" s="19" customFormat="1" customHeight="1" spans="1:26">
      <c r="A93" s="35"/>
      <c r="B93" s="83" t="s">
        <v>57</v>
      </c>
      <c r="C93" s="69">
        <f t="shared" ref="C93:F93" si="89">C94+C95</f>
        <v>3</v>
      </c>
      <c r="D93" s="69">
        <f t="shared" si="89"/>
        <v>5.61</v>
      </c>
      <c r="E93" s="69">
        <f t="shared" si="89"/>
        <v>3</v>
      </c>
      <c r="F93" s="69">
        <f t="shared" si="89"/>
        <v>5.61</v>
      </c>
      <c r="G93" s="91">
        <f>E93/C93</f>
        <v>1</v>
      </c>
      <c r="H93" s="69">
        <f t="shared" ref="H93:P93" si="90">H94+H95</f>
        <v>3</v>
      </c>
      <c r="I93" s="69">
        <f t="shared" si="90"/>
        <v>5.61</v>
      </c>
      <c r="J93" s="152">
        <f>H93/C93</f>
        <v>1</v>
      </c>
      <c r="K93" s="105">
        <f t="shared" si="90"/>
        <v>252</v>
      </c>
      <c r="L93" s="105">
        <f t="shared" si="90"/>
        <v>252</v>
      </c>
      <c r="M93" s="105">
        <f t="shared" si="90"/>
        <v>252</v>
      </c>
      <c r="N93" s="105">
        <f t="shared" si="90"/>
        <v>0</v>
      </c>
      <c r="O93" s="105">
        <f t="shared" si="90"/>
        <v>0</v>
      </c>
      <c r="P93" s="105">
        <f t="shared" si="90"/>
        <v>252</v>
      </c>
      <c r="Q93" s="91">
        <f>P93/K93</f>
        <v>1</v>
      </c>
      <c r="R93" s="69">
        <f t="shared" ref="R93:Y93" si="91">R94+R95</f>
        <v>252</v>
      </c>
      <c r="S93" s="91">
        <f>R93/L93</f>
        <v>1</v>
      </c>
      <c r="T93" s="69">
        <f t="shared" si="91"/>
        <v>3</v>
      </c>
      <c r="U93" s="69">
        <f t="shared" si="91"/>
        <v>3</v>
      </c>
      <c r="V93" s="69">
        <f t="shared" si="91"/>
        <v>0</v>
      </c>
      <c r="W93" s="69">
        <f t="shared" si="91"/>
        <v>0</v>
      </c>
      <c r="X93" s="69">
        <f t="shared" si="91"/>
        <v>141</v>
      </c>
      <c r="Y93" s="69">
        <f t="shared" si="91"/>
        <v>583</v>
      </c>
      <c r="Z93" s="69">
        <v>0</v>
      </c>
    </row>
    <row r="94" s="59" customFormat="1" ht="24" customHeight="1" spans="1:26">
      <c r="A94" s="38"/>
      <c r="B94" s="90" t="s">
        <v>66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93"/>
    </row>
    <row r="95" s="59" customFormat="1" ht="24" customHeight="1" spans="1:26">
      <c r="A95" s="38"/>
      <c r="B95" s="90" t="s">
        <v>67</v>
      </c>
      <c r="C95" s="27">
        <v>3</v>
      </c>
      <c r="D95" s="27">
        <v>5.61</v>
      </c>
      <c r="E95" s="27">
        <v>3</v>
      </c>
      <c r="F95" s="27">
        <v>5.61</v>
      </c>
      <c r="G95" s="27">
        <v>100</v>
      </c>
      <c r="H95" s="27">
        <v>3</v>
      </c>
      <c r="I95" s="27">
        <v>5.61</v>
      </c>
      <c r="J95" s="27">
        <v>100</v>
      </c>
      <c r="K95" s="27">
        <v>252</v>
      </c>
      <c r="L95" s="27">
        <v>252</v>
      </c>
      <c r="M95" s="27">
        <v>252</v>
      </c>
      <c r="N95" s="27">
        <v>0</v>
      </c>
      <c r="O95" s="27">
        <v>0</v>
      </c>
      <c r="P95" s="27">
        <v>252</v>
      </c>
      <c r="Q95" s="27">
        <v>100</v>
      </c>
      <c r="R95" s="27">
        <v>252</v>
      </c>
      <c r="S95" s="27">
        <v>100</v>
      </c>
      <c r="T95" s="27">
        <v>3</v>
      </c>
      <c r="U95" s="27">
        <v>3</v>
      </c>
      <c r="V95" s="27"/>
      <c r="W95" s="27"/>
      <c r="X95" s="27">
        <v>141</v>
      </c>
      <c r="Y95" s="27">
        <v>583</v>
      </c>
      <c r="Z95" s="93"/>
    </row>
    <row r="96" s="59" customFormat="1" ht="24" customHeight="1" spans="1:26">
      <c r="A96" s="37"/>
      <c r="B96" s="112" t="s">
        <v>48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93"/>
    </row>
    <row r="97" s="59" customFormat="1" ht="24" customHeight="1" spans="1:26">
      <c r="A97" s="38"/>
      <c r="B97" s="113" t="s">
        <v>49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93"/>
    </row>
    <row r="98" s="59" customFormat="1" ht="24" customHeight="1" spans="1:26">
      <c r="A98" s="38"/>
      <c r="B98" s="112" t="s">
        <v>50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93"/>
    </row>
    <row r="99" s="59" customFormat="1" ht="24" customHeight="1" spans="1:26">
      <c r="A99" s="33" t="s">
        <v>78</v>
      </c>
      <c r="B99" s="33" t="s">
        <v>25</v>
      </c>
      <c r="C99" s="27">
        <f t="shared" ref="C99:F99" si="92">C100+C103+C104+C105</f>
        <v>7</v>
      </c>
      <c r="D99" s="27">
        <f t="shared" si="92"/>
        <v>1.195</v>
      </c>
      <c r="E99" s="27">
        <f t="shared" si="92"/>
        <v>7</v>
      </c>
      <c r="F99" s="27">
        <f t="shared" si="92"/>
        <v>1.195</v>
      </c>
      <c r="G99" s="144">
        <f>E99/C99</f>
        <v>1</v>
      </c>
      <c r="H99" s="27">
        <f t="shared" ref="H99:P99" si="93">H100+H103+H104+H105</f>
        <v>7</v>
      </c>
      <c r="I99" s="27">
        <f t="shared" si="93"/>
        <v>1.195</v>
      </c>
      <c r="J99" s="144">
        <f>H99/C99</f>
        <v>1</v>
      </c>
      <c r="K99" s="27">
        <f t="shared" si="93"/>
        <v>108</v>
      </c>
      <c r="L99" s="27">
        <f t="shared" si="93"/>
        <v>108</v>
      </c>
      <c r="M99" s="27">
        <f t="shared" si="93"/>
        <v>108</v>
      </c>
      <c r="N99" s="27">
        <f t="shared" si="93"/>
        <v>0</v>
      </c>
      <c r="O99" s="27">
        <f t="shared" si="93"/>
        <v>0</v>
      </c>
      <c r="P99" s="27">
        <f t="shared" si="93"/>
        <v>108</v>
      </c>
      <c r="Q99" s="144">
        <f>P99/K99</f>
        <v>1</v>
      </c>
      <c r="R99" s="27">
        <f t="shared" ref="R99:Y99" si="94">R100+R103+R104+R105</f>
        <v>108</v>
      </c>
      <c r="S99" s="144">
        <f>R99/L99</f>
        <v>1</v>
      </c>
      <c r="T99" s="27">
        <f t="shared" si="94"/>
        <v>6</v>
      </c>
      <c r="U99" s="27">
        <f t="shared" si="94"/>
        <v>6</v>
      </c>
      <c r="V99" s="27">
        <f t="shared" si="94"/>
        <v>0</v>
      </c>
      <c r="W99" s="27">
        <f t="shared" si="94"/>
        <v>0</v>
      </c>
      <c r="X99" s="27">
        <f t="shared" si="94"/>
        <v>475</v>
      </c>
      <c r="Y99" s="27">
        <f t="shared" si="94"/>
        <v>1764</v>
      </c>
      <c r="Z99" s="93"/>
    </row>
    <row r="100" s="59" customFormat="1" ht="24" customHeight="1" spans="1:26">
      <c r="A100" s="38"/>
      <c r="B100" s="112" t="s">
        <v>52</v>
      </c>
      <c r="C100" s="27">
        <f t="shared" ref="C100:F100" si="95">C101+C102</f>
        <v>4</v>
      </c>
      <c r="D100" s="27">
        <f t="shared" si="95"/>
        <v>1.195</v>
      </c>
      <c r="E100" s="27">
        <f t="shared" si="95"/>
        <v>4</v>
      </c>
      <c r="F100" s="27">
        <f t="shared" si="95"/>
        <v>1.195</v>
      </c>
      <c r="G100" s="144">
        <f>E100/C100</f>
        <v>1</v>
      </c>
      <c r="H100" s="27">
        <f t="shared" ref="H100:P100" si="96">H101+H102</f>
        <v>4</v>
      </c>
      <c r="I100" s="27">
        <f t="shared" si="96"/>
        <v>1.195</v>
      </c>
      <c r="J100" s="144">
        <f>H100/C100</f>
        <v>1</v>
      </c>
      <c r="K100" s="27">
        <f t="shared" si="96"/>
        <v>75.623528</v>
      </c>
      <c r="L100" s="27">
        <f t="shared" si="96"/>
        <v>75.623528</v>
      </c>
      <c r="M100" s="27">
        <f t="shared" si="96"/>
        <v>75.623528</v>
      </c>
      <c r="N100" s="27">
        <f t="shared" si="96"/>
        <v>0</v>
      </c>
      <c r="O100" s="27">
        <f t="shared" si="96"/>
        <v>0</v>
      </c>
      <c r="P100" s="27">
        <f t="shared" si="96"/>
        <v>75.623528</v>
      </c>
      <c r="Q100" s="144">
        <f>P100/K100</f>
        <v>1</v>
      </c>
      <c r="R100" s="27">
        <f t="shared" ref="R100:Y100" si="97">R101+R102</f>
        <v>75.623528</v>
      </c>
      <c r="S100" s="144">
        <f>R100/L100</f>
        <v>1</v>
      </c>
      <c r="T100" s="27">
        <f t="shared" si="97"/>
        <v>4</v>
      </c>
      <c r="U100" s="27">
        <f t="shared" si="97"/>
        <v>4</v>
      </c>
      <c r="V100" s="27">
        <f t="shared" si="97"/>
        <v>0</v>
      </c>
      <c r="W100" s="27">
        <f t="shared" si="97"/>
        <v>0</v>
      </c>
      <c r="X100" s="27">
        <f t="shared" si="97"/>
        <v>230</v>
      </c>
      <c r="Y100" s="27">
        <f t="shared" si="97"/>
        <v>857</v>
      </c>
      <c r="Z100" s="93"/>
    </row>
    <row r="101" s="59" customFormat="1" ht="24" customHeight="1" spans="1:26">
      <c r="A101" s="38"/>
      <c r="B101" s="112" t="s">
        <v>79</v>
      </c>
      <c r="C101" s="35">
        <v>1</v>
      </c>
      <c r="D101" s="35"/>
      <c r="E101" s="35">
        <v>1</v>
      </c>
      <c r="F101" s="35"/>
      <c r="G101" s="35">
        <v>100</v>
      </c>
      <c r="H101" s="35">
        <v>1</v>
      </c>
      <c r="I101" s="35"/>
      <c r="J101" s="35">
        <v>100</v>
      </c>
      <c r="K101" s="35">
        <v>10.493634</v>
      </c>
      <c r="L101" s="35">
        <v>10.493634</v>
      </c>
      <c r="M101" s="35">
        <v>10.493634</v>
      </c>
      <c r="N101" s="35"/>
      <c r="O101" s="35"/>
      <c r="P101" s="35">
        <v>10.493634</v>
      </c>
      <c r="Q101" s="35">
        <v>100</v>
      </c>
      <c r="R101" s="35">
        <v>10.493634</v>
      </c>
      <c r="S101" s="35">
        <v>100</v>
      </c>
      <c r="T101" s="35">
        <v>1</v>
      </c>
      <c r="U101" s="35">
        <v>1</v>
      </c>
      <c r="V101" s="35"/>
      <c r="W101" s="35"/>
      <c r="X101" s="35">
        <v>15</v>
      </c>
      <c r="Y101" s="35">
        <v>73</v>
      </c>
      <c r="Z101" s="93"/>
    </row>
    <row r="102" s="59" customFormat="1" ht="24" customHeight="1" spans="1:26">
      <c r="A102" s="38"/>
      <c r="B102" s="112" t="s">
        <v>80</v>
      </c>
      <c r="C102" s="35">
        <v>3</v>
      </c>
      <c r="D102" s="35">
        <v>1.195</v>
      </c>
      <c r="E102" s="35">
        <v>3</v>
      </c>
      <c r="F102" s="35">
        <v>1.195</v>
      </c>
      <c r="G102" s="35">
        <v>100</v>
      </c>
      <c r="H102" s="35">
        <v>3</v>
      </c>
      <c r="I102" s="35">
        <v>1.195</v>
      </c>
      <c r="J102" s="35">
        <v>100</v>
      </c>
      <c r="K102" s="35">
        <v>65.129894</v>
      </c>
      <c r="L102" s="35">
        <v>65.129894</v>
      </c>
      <c r="M102" s="35">
        <v>65.129894</v>
      </c>
      <c r="N102" s="35"/>
      <c r="O102" s="35"/>
      <c r="P102" s="35">
        <v>65.129894</v>
      </c>
      <c r="Q102" s="35">
        <v>100</v>
      </c>
      <c r="R102" s="35">
        <v>65.129894</v>
      </c>
      <c r="S102" s="35">
        <v>100</v>
      </c>
      <c r="T102" s="35">
        <v>3</v>
      </c>
      <c r="U102" s="35">
        <v>3</v>
      </c>
      <c r="V102" s="35"/>
      <c r="W102" s="35"/>
      <c r="X102" s="35">
        <v>215</v>
      </c>
      <c r="Y102" s="35">
        <v>784</v>
      </c>
      <c r="Z102" s="93"/>
    </row>
    <row r="103" s="59" customFormat="1" ht="24" customHeight="1" spans="1:26">
      <c r="A103" s="38"/>
      <c r="B103" s="112" t="s">
        <v>48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93"/>
    </row>
    <row r="104" s="59" customFormat="1" ht="24" customHeight="1" spans="1:26">
      <c r="A104" s="38"/>
      <c r="B104" s="112" t="s">
        <v>49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93"/>
    </row>
    <row r="105" s="59" customFormat="1" ht="24" customHeight="1" spans="1:26">
      <c r="A105" s="38"/>
      <c r="B105" s="112" t="s">
        <v>50</v>
      </c>
      <c r="C105" s="35">
        <v>3</v>
      </c>
      <c r="D105" s="35"/>
      <c r="E105" s="35">
        <v>3</v>
      </c>
      <c r="F105" s="35"/>
      <c r="G105" s="35">
        <v>100</v>
      </c>
      <c r="H105" s="35">
        <v>3</v>
      </c>
      <c r="I105" s="35"/>
      <c r="J105" s="35">
        <v>100</v>
      </c>
      <c r="K105" s="35">
        <v>32.376472</v>
      </c>
      <c r="L105" s="35">
        <v>32.376472</v>
      </c>
      <c r="M105" s="35">
        <v>32.376472</v>
      </c>
      <c r="N105" s="35"/>
      <c r="O105" s="35"/>
      <c r="P105" s="35">
        <v>32.376472</v>
      </c>
      <c r="Q105" s="35">
        <v>100</v>
      </c>
      <c r="R105" s="35">
        <v>32.376472</v>
      </c>
      <c r="S105" s="35">
        <v>100</v>
      </c>
      <c r="T105" s="35">
        <v>2</v>
      </c>
      <c r="U105" s="35">
        <v>2</v>
      </c>
      <c r="V105" s="35"/>
      <c r="W105" s="35"/>
      <c r="X105" s="35">
        <v>245</v>
      </c>
      <c r="Y105" s="35">
        <v>907</v>
      </c>
      <c r="Z105" s="93"/>
    </row>
    <row r="106" ht="19" customHeight="1" spans="2:17">
      <c r="B106" s="18" t="s">
        <v>81</v>
      </c>
      <c r="Q106" s="18" t="s">
        <v>82</v>
      </c>
    </row>
    <row r="107" ht="19" customHeight="1" spans="1:1">
      <c r="A107" s="2" t="s">
        <v>83</v>
      </c>
    </row>
    <row r="108" ht="19" customHeight="1" spans="1:1">
      <c r="A108" s="2" t="s">
        <v>84</v>
      </c>
    </row>
    <row r="109" ht="19" customHeight="1" spans="1:1">
      <c r="A109" s="2" t="s">
        <v>85</v>
      </c>
    </row>
    <row r="110" ht="19" customHeight="1" spans="1:1">
      <c r="A110" s="2" t="s">
        <v>86</v>
      </c>
    </row>
    <row r="111" ht="19" customHeight="1" spans="1:1">
      <c r="A111" s="2" t="s">
        <v>87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11"/>
  <sheetViews>
    <sheetView view="pageBreakPreview" zoomScale="90" zoomScaleNormal="75" zoomScaleSheetLayoutView="90" workbookViewId="0">
      <pane ySplit="6" topLeftCell="A7" activePane="bottomLeft" state="frozen"/>
      <selection/>
      <selection pane="bottomLeft" activeCell="E105" sqref="E105"/>
    </sheetView>
  </sheetViews>
  <sheetFormatPr defaultColWidth="9" defaultRowHeight="32" customHeight="1"/>
  <cols>
    <col min="1" max="1" width="10.8333333333333" style="124" customWidth="1"/>
    <col min="2" max="2" width="12.6333333333333" style="124" customWidth="1"/>
    <col min="3" max="3" width="6.8" style="118" customWidth="1"/>
    <col min="4" max="6" width="6.8" style="124" customWidth="1"/>
    <col min="7" max="7" width="9.16666666666667" style="124" customWidth="1"/>
    <col min="8" max="9" width="6.8" style="124" customWidth="1"/>
    <col min="10" max="10" width="8.375" style="124" customWidth="1"/>
    <col min="11" max="12" width="8.375" style="125" customWidth="1"/>
    <col min="13" max="13" width="7.375" style="125" customWidth="1"/>
    <col min="14" max="14" width="7.64166666666667" style="125" customWidth="1"/>
    <col min="15" max="15" width="7.375" style="125" customWidth="1"/>
    <col min="16" max="16" width="7.875" style="125" customWidth="1"/>
    <col min="17" max="17" width="8.325" style="124" customWidth="1"/>
    <col min="18" max="18" width="7.375" style="125" customWidth="1"/>
    <col min="19" max="19" width="10" style="124" customWidth="1"/>
    <col min="20" max="20" width="6.125" style="124" customWidth="1"/>
    <col min="21" max="21" width="7.375" style="124" customWidth="1"/>
    <col min="22" max="22" width="5.875" style="124" customWidth="1"/>
    <col min="23" max="23" width="5.625" style="124" customWidth="1"/>
    <col min="24" max="24" width="6.125" style="124" customWidth="1"/>
    <col min="25" max="25" width="5.83333333333333" style="124" customWidth="1"/>
    <col min="26" max="26" width="5.875" style="124" customWidth="1"/>
    <col min="27" max="16384" width="9" style="124"/>
  </cols>
  <sheetData>
    <row r="1" s="117" customFormat="1" customHeight="1" spans="1:26">
      <c r="A1" s="66" t="s">
        <v>88</v>
      </c>
      <c r="B1" s="67"/>
      <c r="C1" s="67"/>
      <c r="D1" s="67"/>
      <c r="E1" s="67"/>
      <c r="F1" s="67"/>
      <c r="G1" s="67"/>
      <c r="H1" s="67"/>
      <c r="I1" s="67"/>
      <c r="J1" s="67"/>
      <c r="K1" s="95"/>
      <c r="L1" s="95"/>
      <c r="M1" s="95"/>
      <c r="N1" s="95"/>
      <c r="O1" s="95"/>
      <c r="P1" s="95"/>
      <c r="Q1" s="67"/>
      <c r="R1" s="95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89</v>
      </c>
      <c r="W2" s="19"/>
      <c r="X2" s="19"/>
      <c r="Y2" s="19"/>
    </row>
    <row r="3" s="118" customFormat="1" ht="22" customHeight="1" spans="1:26">
      <c r="A3" s="154" t="s">
        <v>90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96" t="s">
        <v>91</v>
      </c>
      <c r="L3" s="96"/>
      <c r="M3" s="96"/>
      <c r="N3" s="96"/>
      <c r="O3" s="96"/>
      <c r="P3" s="96"/>
      <c r="Q3" s="35"/>
      <c r="R3" s="96"/>
      <c r="S3" s="35"/>
      <c r="T3" s="35" t="s">
        <v>92</v>
      </c>
      <c r="U3" s="35"/>
      <c r="V3" s="35"/>
      <c r="W3" s="35"/>
      <c r="X3" s="35"/>
      <c r="Y3" s="35"/>
      <c r="Z3" s="35" t="s">
        <v>93</v>
      </c>
    </row>
    <row r="4" s="118" customFormat="1" ht="19" customHeight="1" spans="1:26">
      <c r="A4" s="154"/>
      <c r="B4" s="35" t="s">
        <v>94</v>
      </c>
      <c r="C4" s="35" t="s">
        <v>95</v>
      </c>
      <c r="D4" s="35"/>
      <c r="E4" s="35" t="s">
        <v>11</v>
      </c>
      <c r="F4" s="35"/>
      <c r="G4" s="35"/>
      <c r="H4" s="35" t="s">
        <v>12</v>
      </c>
      <c r="I4" s="35"/>
      <c r="J4" s="35"/>
      <c r="K4" s="96" t="s">
        <v>96</v>
      </c>
      <c r="L4" s="96"/>
      <c r="M4" s="96"/>
      <c r="N4" s="96"/>
      <c r="O4" s="96"/>
      <c r="P4" s="97" t="s">
        <v>97</v>
      </c>
      <c r="Q4" s="68" t="s">
        <v>15</v>
      </c>
      <c r="R4" s="97" t="s">
        <v>98</v>
      </c>
      <c r="S4" s="68" t="s">
        <v>15</v>
      </c>
      <c r="T4" s="35" t="s">
        <v>99</v>
      </c>
      <c r="U4" s="35"/>
      <c r="V4" s="35"/>
      <c r="W4" s="35"/>
      <c r="X4" s="35" t="s">
        <v>100</v>
      </c>
      <c r="Y4" s="35"/>
      <c r="Z4" s="35"/>
    </row>
    <row r="5" s="118" customFormat="1" customHeight="1" spans="1:26">
      <c r="A5" s="154"/>
      <c r="B5" s="35"/>
      <c r="C5" s="69" t="s">
        <v>101</v>
      </c>
      <c r="D5" s="69" t="s">
        <v>102</v>
      </c>
      <c r="E5" s="69" t="s">
        <v>101</v>
      </c>
      <c r="F5" s="69" t="s">
        <v>102</v>
      </c>
      <c r="G5" s="68" t="s">
        <v>15</v>
      </c>
      <c r="H5" s="69" t="s">
        <v>101</v>
      </c>
      <c r="I5" s="69" t="s">
        <v>102</v>
      </c>
      <c r="J5" s="68" t="s">
        <v>103</v>
      </c>
      <c r="K5" s="97" t="s">
        <v>104</v>
      </c>
      <c r="L5" s="96" t="s">
        <v>105</v>
      </c>
      <c r="M5" s="96"/>
      <c r="N5" s="96"/>
      <c r="O5" s="97" t="s">
        <v>106</v>
      </c>
      <c r="P5" s="97"/>
      <c r="Q5" s="68"/>
      <c r="R5" s="97"/>
      <c r="S5" s="68"/>
      <c r="T5" s="68" t="s">
        <v>107</v>
      </c>
      <c r="U5" s="68" t="s">
        <v>26</v>
      </c>
      <c r="V5" s="68" t="s">
        <v>108</v>
      </c>
      <c r="W5" s="68" t="s">
        <v>109</v>
      </c>
      <c r="X5" s="35" t="s">
        <v>110</v>
      </c>
      <c r="Y5" s="35" t="s">
        <v>111</v>
      </c>
      <c r="Z5" s="35"/>
    </row>
    <row r="6" s="118" customFormat="1" customHeight="1" spans="1:26">
      <c r="A6" s="154"/>
      <c r="B6" s="35"/>
      <c r="C6" s="69"/>
      <c r="D6" s="69"/>
      <c r="E6" s="69"/>
      <c r="F6" s="69"/>
      <c r="G6" s="68"/>
      <c r="H6" s="69"/>
      <c r="I6" s="69"/>
      <c r="J6" s="68"/>
      <c r="K6" s="98"/>
      <c r="L6" s="98" t="s">
        <v>107</v>
      </c>
      <c r="M6" s="96" t="s">
        <v>112</v>
      </c>
      <c r="N6" s="97" t="s">
        <v>113</v>
      </c>
      <c r="O6" s="97"/>
      <c r="P6" s="97"/>
      <c r="Q6" s="68"/>
      <c r="R6" s="97"/>
      <c r="S6" s="68"/>
      <c r="T6" s="108"/>
      <c r="U6" s="108"/>
      <c r="V6" s="108"/>
      <c r="W6" s="108"/>
      <c r="X6" s="36"/>
      <c r="Y6" s="36"/>
      <c r="Z6" s="35"/>
    </row>
    <row r="7" s="119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99" t="s">
        <v>37</v>
      </c>
      <c r="L7" s="99" t="s">
        <v>38</v>
      </c>
      <c r="M7" s="100"/>
      <c r="N7" s="99"/>
      <c r="O7" s="99"/>
      <c r="P7" s="99" t="s">
        <v>39</v>
      </c>
      <c r="Q7" s="73" t="s">
        <v>40</v>
      </c>
      <c r="R7" s="99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0" customFormat="1" customHeight="1" spans="1:26">
      <c r="A8" s="23" t="s">
        <v>43</v>
      </c>
      <c r="B8" s="33" t="s">
        <v>44</v>
      </c>
      <c r="C8" s="75">
        <f t="shared" ref="C8:F8" si="0">C15+C22+C29+C36+C43+C50+C57+C64+C71+C78+C85+C92</f>
        <v>107</v>
      </c>
      <c r="D8" s="75">
        <f t="shared" si="0"/>
        <v>448.816</v>
      </c>
      <c r="E8" s="75">
        <f t="shared" si="0"/>
        <v>107</v>
      </c>
      <c r="F8" s="75">
        <f t="shared" si="0"/>
        <v>448.816</v>
      </c>
      <c r="G8" s="76">
        <f t="shared" ref="G8:G71" si="1">E8/C8</f>
        <v>1</v>
      </c>
      <c r="H8" s="75">
        <f t="shared" ref="H8:P8" si="2">H15+H22+H29+H36+H43+H50+H57+H64+H71+H78+H85+H92</f>
        <v>107</v>
      </c>
      <c r="I8" s="75">
        <f t="shared" si="2"/>
        <v>448.816</v>
      </c>
      <c r="J8" s="76">
        <f t="shared" ref="J8:J71" si="3">H8/C8</f>
        <v>1</v>
      </c>
      <c r="K8" s="101">
        <f t="shared" si="2"/>
        <v>3882</v>
      </c>
      <c r="L8" s="101">
        <f t="shared" si="2"/>
        <v>3882</v>
      </c>
      <c r="M8" s="101">
        <f t="shared" si="2"/>
        <v>0</v>
      </c>
      <c r="N8" s="101">
        <f t="shared" si="2"/>
        <v>3882</v>
      </c>
      <c r="O8" s="101">
        <f t="shared" si="2"/>
        <v>0</v>
      </c>
      <c r="P8" s="101">
        <f t="shared" si="2"/>
        <v>3882</v>
      </c>
      <c r="Q8" s="76">
        <f t="shared" ref="Q8:Q71" si="4">P8/K8</f>
        <v>1</v>
      </c>
      <c r="R8" s="101">
        <f t="shared" ref="R8:Y8" si="5">R15+R22+R29+R36+R43+R50+R57+R64+R71+R78+R85+R92</f>
        <v>3882</v>
      </c>
      <c r="S8" s="76">
        <f t="shared" ref="S8:S71" si="6">R8/L8</f>
        <v>1</v>
      </c>
      <c r="T8" s="75">
        <f t="shared" si="5"/>
        <v>72</v>
      </c>
      <c r="U8" s="75">
        <f t="shared" si="5"/>
        <v>41</v>
      </c>
      <c r="V8" s="75">
        <f t="shared" si="5"/>
        <v>8</v>
      </c>
      <c r="W8" s="75">
        <f t="shared" si="5"/>
        <v>23</v>
      </c>
      <c r="X8" s="75">
        <f t="shared" si="5"/>
        <v>19731</v>
      </c>
      <c r="Y8" s="75">
        <f t="shared" si="5"/>
        <v>71137</v>
      </c>
      <c r="Z8" s="78"/>
    </row>
    <row r="9" s="120" customFormat="1" customHeight="1" spans="1:26">
      <c r="A9" s="27"/>
      <c r="B9" s="136" t="s">
        <v>45</v>
      </c>
      <c r="C9" s="78">
        <f t="shared" ref="C9:F9" si="7">C10+C11</f>
        <v>70</v>
      </c>
      <c r="D9" s="78">
        <f t="shared" si="7"/>
        <v>112.816</v>
      </c>
      <c r="E9" s="78">
        <f t="shared" si="7"/>
        <v>70</v>
      </c>
      <c r="F9" s="78">
        <f t="shared" si="7"/>
        <v>112.816</v>
      </c>
      <c r="G9" s="79">
        <f t="shared" si="1"/>
        <v>1</v>
      </c>
      <c r="H9" s="78">
        <f t="shared" ref="H9:P9" si="8">H10+H11</f>
        <v>70</v>
      </c>
      <c r="I9" s="78">
        <f t="shared" si="8"/>
        <v>112.816</v>
      </c>
      <c r="J9" s="79">
        <f t="shared" si="3"/>
        <v>1</v>
      </c>
      <c r="K9" s="102">
        <f t="shared" si="8"/>
        <v>1975.9393</v>
      </c>
      <c r="L9" s="102">
        <f t="shared" si="8"/>
        <v>1975.9393</v>
      </c>
      <c r="M9" s="102">
        <f t="shared" si="8"/>
        <v>0</v>
      </c>
      <c r="N9" s="102">
        <f t="shared" si="8"/>
        <v>1975.9393</v>
      </c>
      <c r="O9" s="102">
        <f t="shared" si="8"/>
        <v>0</v>
      </c>
      <c r="P9" s="102">
        <f t="shared" si="8"/>
        <v>1975.9393</v>
      </c>
      <c r="Q9" s="79">
        <f t="shared" si="4"/>
        <v>1</v>
      </c>
      <c r="R9" s="102">
        <f t="shared" ref="R9:Y9" si="9">R10+R11</f>
        <v>1975.9393</v>
      </c>
      <c r="S9" s="79">
        <f t="shared" si="6"/>
        <v>1</v>
      </c>
      <c r="T9" s="78">
        <f t="shared" si="9"/>
        <v>45</v>
      </c>
      <c r="U9" s="78">
        <f t="shared" si="9"/>
        <v>20</v>
      </c>
      <c r="V9" s="78">
        <f t="shared" si="9"/>
        <v>3</v>
      </c>
      <c r="W9" s="78">
        <f t="shared" si="9"/>
        <v>22</v>
      </c>
      <c r="X9" s="78">
        <f t="shared" si="9"/>
        <v>13291</v>
      </c>
      <c r="Y9" s="78">
        <f t="shared" si="9"/>
        <v>48850</v>
      </c>
      <c r="Z9" s="78"/>
    </row>
    <row r="10" s="121" customFormat="1" ht="24" customHeight="1" spans="1:26">
      <c r="A10" s="31"/>
      <c r="B10" s="77" t="s">
        <v>46</v>
      </c>
      <c r="C10" s="27">
        <f>C17+C24+C31+C38+C45+C52+C59+C66+C73+C80+C87+C94</f>
        <v>70</v>
      </c>
      <c r="D10" s="27">
        <f t="shared" ref="D10:F10" si="10">D17+D24+D31+D38+D45+D52+D59+D66+D73+D20+D87+D94</f>
        <v>112.816</v>
      </c>
      <c r="E10" s="27">
        <f t="shared" si="10"/>
        <v>70</v>
      </c>
      <c r="F10" s="27">
        <f t="shared" si="10"/>
        <v>112.816</v>
      </c>
      <c r="G10" s="79">
        <f t="shared" si="1"/>
        <v>1</v>
      </c>
      <c r="H10" s="27">
        <f t="shared" ref="H10:P10" si="11">H17+H24+H31+H38+H45+H52+H59+H66+H73+H20+H87+H94</f>
        <v>70</v>
      </c>
      <c r="I10" s="27">
        <f t="shared" si="11"/>
        <v>112.816</v>
      </c>
      <c r="J10" s="79">
        <f t="shared" si="3"/>
        <v>1</v>
      </c>
      <c r="K10" s="100">
        <f t="shared" si="11"/>
        <v>1975.9393</v>
      </c>
      <c r="L10" s="100">
        <f t="shared" si="11"/>
        <v>1975.9393</v>
      </c>
      <c r="M10" s="100">
        <f t="shared" si="11"/>
        <v>0</v>
      </c>
      <c r="N10" s="100">
        <f t="shared" si="11"/>
        <v>1975.9393</v>
      </c>
      <c r="O10" s="100">
        <f t="shared" si="11"/>
        <v>0</v>
      </c>
      <c r="P10" s="100">
        <f t="shared" si="11"/>
        <v>1975.9393</v>
      </c>
      <c r="Q10" s="79">
        <f t="shared" si="4"/>
        <v>1</v>
      </c>
      <c r="R10" s="100">
        <f t="shared" ref="R10:Y10" si="12">R17+R24+R31+R38+R45+R52+R59+R66+R73+R20+R87+R94</f>
        <v>1975.9393</v>
      </c>
      <c r="S10" s="79">
        <f t="shared" si="6"/>
        <v>1</v>
      </c>
      <c r="T10" s="27">
        <f t="shared" si="12"/>
        <v>45</v>
      </c>
      <c r="U10" s="27">
        <f t="shared" si="12"/>
        <v>20</v>
      </c>
      <c r="V10" s="27">
        <f t="shared" si="12"/>
        <v>3</v>
      </c>
      <c r="W10" s="27">
        <f t="shared" si="12"/>
        <v>22</v>
      </c>
      <c r="X10" s="27">
        <f t="shared" si="12"/>
        <v>13291</v>
      </c>
      <c r="Y10" s="27">
        <f t="shared" si="12"/>
        <v>48850</v>
      </c>
      <c r="Z10" s="31"/>
    </row>
    <row r="11" s="121" customFormat="1" ht="24" customHeight="1" spans="1:26">
      <c r="A11" s="31"/>
      <c r="B11" s="77" t="s">
        <v>47</v>
      </c>
      <c r="C11" s="27">
        <f t="shared" ref="C11:F11" si="13">C18+C25+C32+C39+C46+C53+C60+C67+C74+C81+C88+C95</f>
        <v>0</v>
      </c>
      <c r="D11" s="27">
        <f t="shared" si="13"/>
        <v>0</v>
      </c>
      <c r="E11" s="27">
        <f t="shared" si="13"/>
        <v>0</v>
      </c>
      <c r="F11" s="27">
        <f t="shared" si="13"/>
        <v>0</v>
      </c>
      <c r="G11" s="79" t="e">
        <f t="shared" si="1"/>
        <v>#DIV/0!</v>
      </c>
      <c r="H11" s="27">
        <f t="shared" ref="H11:P11" si="14">H18+H25+H32+H39+H46+H53+H60+H67+H74+H81+H88+H95</f>
        <v>0</v>
      </c>
      <c r="I11" s="27">
        <f t="shared" si="14"/>
        <v>0</v>
      </c>
      <c r="J11" s="79" t="e">
        <f t="shared" si="3"/>
        <v>#DIV/0!</v>
      </c>
      <c r="K11" s="100">
        <f t="shared" si="14"/>
        <v>0</v>
      </c>
      <c r="L11" s="100">
        <f t="shared" si="14"/>
        <v>0</v>
      </c>
      <c r="M11" s="100">
        <f t="shared" si="14"/>
        <v>0</v>
      </c>
      <c r="N11" s="100">
        <f t="shared" si="14"/>
        <v>0</v>
      </c>
      <c r="O11" s="100">
        <f t="shared" si="14"/>
        <v>0</v>
      </c>
      <c r="P11" s="100">
        <f t="shared" si="14"/>
        <v>0</v>
      </c>
      <c r="Q11" s="79" t="e">
        <f t="shared" si="4"/>
        <v>#DIV/0!</v>
      </c>
      <c r="R11" s="100">
        <f t="shared" ref="R11:Y11" si="15">R18+R25+R32+R39+R46+R53+R60+R67+R74+R81+R88+R95</f>
        <v>0</v>
      </c>
      <c r="S11" s="79" t="e">
        <f t="shared" si="6"/>
        <v>#DIV/0!</v>
      </c>
      <c r="T11" s="27">
        <f t="shared" si="15"/>
        <v>0</v>
      </c>
      <c r="U11" s="27">
        <f t="shared" si="15"/>
        <v>0</v>
      </c>
      <c r="V11" s="27">
        <f t="shared" si="15"/>
        <v>0</v>
      </c>
      <c r="W11" s="27">
        <f t="shared" si="15"/>
        <v>0</v>
      </c>
      <c r="X11" s="27">
        <f t="shared" si="15"/>
        <v>0</v>
      </c>
      <c r="Y11" s="27">
        <f t="shared" si="15"/>
        <v>0</v>
      </c>
      <c r="Z11" s="31"/>
    </row>
    <row r="12" s="121" customFormat="1" ht="24" customHeight="1" spans="1:26">
      <c r="A12" s="31"/>
      <c r="B12" s="136" t="s">
        <v>48</v>
      </c>
      <c r="C12" s="27">
        <f t="shared" ref="C12:F12" si="16">C19+C26+C33+C40+C47+C54+C61+C68+C75+C82+C89+C96</f>
        <v>14</v>
      </c>
      <c r="D12" s="27">
        <f t="shared" si="16"/>
        <v>336</v>
      </c>
      <c r="E12" s="27">
        <f t="shared" si="16"/>
        <v>14</v>
      </c>
      <c r="F12" s="27">
        <f t="shared" si="16"/>
        <v>336</v>
      </c>
      <c r="G12" s="79">
        <f t="shared" si="1"/>
        <v>1</v>
      </c>
      <c r="H12" s="27">
        <f t="shared" ref="H12:P12" si="17">H19+H26+H33+H40+H47+H54+H61+H68+H75+H82+H89+H96</f>
        <v>14</v>
      </c>
      <c r="I12" s="27">
        <f t="shared" si="17"/>
        <v>336</v>
      </c>
      <c r="J12" s="79">
        <f t="shared" si="3"/>
        <v>1</v>
      </c>
      <c r="K12" s="100">
        <f t="shared" si="17"/>
        <v>980.5222</v>
      </c>
      <c r="L12" s="100">
        <f t="shared" si="17"/>
        <v>980.5222</v>
      </c>
      <c r="M12" s="100">
        <f t="shared" si="17"/>
        <v>0</v>
      </c>
      <c r="N12" s="100">
        <f t="shared" si="17"/>
        <v>980.5222</v>
      </c>
      <c r="O12" s="100">
        <f t="shared" si="17"/>
        <v>0</v>
      </c>
      <c r="P12" s="100">
        <f t="shared" si="17"/>
        <v>980.5222</v>
      </c>
      <c r="Q12" s="79">
        <f t="shared" si="4"/>
        <v>1</v>
      </c>
      <c r="R12" s="100">
        <f t="shared" ref="R12:Y12" si="18">R19+R26+R33+R40+R47+R54+R61+R68+R75+R82+R89+R96</f>
        <v>980.5222</v>
      </c>
      <c r="S12" s="79">
        <f t="shared" si="6"/>
        <v>1</v>
      </c>
      <c r="T12" s="27">
        <f t="shared" si="18"/>
        <v>13</v>
      </c>
      <c r="U12" s="27">
        <f t="shared" si="18"/>
        <v>11</v>
      </c>
      <c r="V12" s="27">
        <f t="shared" si="18"/>
        <v>2</v>
      </c>
      <c r="W12" s="27">
        <f t="shared" si="18"/>
        <v>0</v>
      </c>
      <c r="X12" s="27">
        <f t="shared" si="18"/>
        <v>2794</v>
      </c>
      <c r="Y12" s="27">
        <f t="shared" si="18"/>
        <v>9553</v>
      </c>
      <c r="Z12" s="31"/>
    </row>
    <row r="13" s="121" customFormat="1" ht="24" customHeight="1" spans="1:26">
      <c r="A13" s="31"/>
      <c r="B13" s="137" t="s">
        <v>49</v>
      </c>
      <c r="C13" s="27">
        <f t="shared" ref="C13:F13" si="19">C20+C27+C34+C41+C48+C55+C62+C69+C76+C83+C90+C97</f>
        <v>14</v>
      </c>
      <c r="D13" s="27">
        <f t="shared" si="19"/>
        <v>0</v>
      </c>
      <c r="E13" s="27">
        <f t="shared" si="19"/>
        <v>14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14</v>
      </c>
      <c r="I13" s="27">
        <f t="shared" si="20"/>
        <v>0</v>
      </c>
      <c r="J13" s="79">
        <f t="shared" si="3"/>
        <v>1</v>
      </c>
      <c r="K13" s="100">
        <f t="shared" si="20"/>
        <v>382.6</v>
      </c>
      <c r="L13" s="100">
        <f t="shared" si="20"/>
        <v>382.6</v>
      </c>
      <c r="M13" s="100">
        <f t="shared" si="20"/>
        <v>0</v>
      </c>
      <c r="N13" s="100">
        <f t="shared" si="20"/>
        <v>382.6</v>
      </c>
      <c r="O13" s="100">
        <f t="shared" si="20"/>
        <v>0</v>
      </c>
      <c r="P13" s="100">
        <f t="shared" si="20"/>
        <v>382.6</v>
      </c>
      <c r="Q13" s="79">
        <f t="shared" si="4"/>
        <v>1</v>
      </c>
      <c r="R13" s="100">
        <f t="shared" ref="R13:Y13" si="21">R20+R27+R34+R41+R48+R55+R62+R69+R76+R83+R90+R97</f>
        <v>382.6</v>
      </c>
      <c r="S13" s="79">
        <f t="shared" si="6"/>
        <v>1</v>
      </c>
      <c r="T13" s="27">
        <f t="shared" si="21"/>
        <v>5</v>
      </c>
      <c r="U13" s="27">
        <f t="shared" si="21"/>
        <v>5</v>
      </c>
      <c r="V13" s="27">
        <f t="shared" si="21"/>
        <v>0</v>
      </c>
      <c r="W13" s="27">
        <f t="shared" si="21"/>
        <v>0</v>
      </c>
      <c r="X13" s="27">
        <f t="shared" si="21"/>
        <v>1237</v>
      </c>
      <c r="Y13" s="27">
        <f t="shared" si="21"/>
        <v>4414</v>
      </c>
      <c r="Z13" s="31"/>
    </row>
    <row r="14" s="121" customFormat="1" ht="24" customHeight="1" spans="1:26">
      <c r="A14" s="31"/>
      <c r="B14" s="136" t="s">
        <v>50</v>
      </c>
      <c r="C14" s="27">
        <f t="shared" ref="C14:F14" si="22">C21+C28+C35+C42+C49+C56+C63+C70+C77+C84+C91+C98</f>
        <v>9</v>
      </c>
      <c r="D14" s="27">
        <f t="shared" si="22"/>
        <v>0</v>
      </c>
      <c r="E14" s="27">
        <f t="shared" si="22"/>
        <v>9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9</v>
      </c>
      <c r="I14" s="27">
        <f t="shared" si="23"/>
        <v>0</v>
      </c>
      <c r="J14" s="79">
        <f t="shared" si="3"/>
        <v>1</v>
      </c>
      <c r="K14" s="100">
        <f t="shared" si="23"/>
        <v>542.9385</v>
      </c>
      <c r="L14" s="100">
        <f t="shared" si="23"/>
        <v>542.9385</v>
      </c>
      <c r="M14" s="100">
        <f t="shared" si="23"/>
        <v>0</v>
      </c>
      <c r="N14" s="100">
        <f t="shared" si="23"/>
        <v>542.9385</v>
      </c>
      <c r="O14" s="100">
        <f t="shared" si="23"/>
        <v>0</v>
      </c>
      <c r="P14" s="100">
        <f t="shared" si="23"/>
        <v>542.9385</v>
      </c>
      <c r="Q14" s="79">
        <f t="shared" si="4"/>
        <v>1</v>
      </c>
      <c r="R14" s="100">
        <f t="shared" ref="R14:Y14" si="24">R21+R28+R35+R42+R49+R56+R63+R70+R77+R84+R91+R98</f>
        <v>542.9385</v>
      </c>
      <c r="S14" s="79">
        <f t="shared" si="6"/>
        <v>1</v>
      </c>
      <c r="T14" s="27">
        <f t="shared" si="24"/>
        <v>9</v>
      </c>
      <c r="U14" s="27">
        <f t="shared" si="24"/>
        <v>5</v>
      </c>
      <c r="V14" s="27">
        <f t="shared" si="24"/>
        <v>3</v>
      </c>
      <c r="W14" s="27">
        <f t="shared" si="24"/>
        <v>1</v>
      </c>
      <c r="X14" s="27">
        <f t="shared" si="24"/>
        <v>2409</v>
      </c>
      <c r="Y14" s="27">
        <f t="shared" si="24"/>
        <v>8320</v>
      </c>
      <c r="Z14" s="31"/>
    </row>
    <row r="15" s="120" customFormat="1" customHeight="1" spans="1:26">
      <c r="A15" s="74" t="s">
        <v>51</v>
      </c>
      <c r="B15" s="74" t="s">
        <v>56</v>
      </c>
      <c r="C15" s="75">
        <f t="shared" ref="C15:F15" si="25">SUM(C16+C19+C20+C21)</f>
        <v>0</v>
      </c>
      <c r="D15" s="75">
        <f t="shared" si="25"/>
        <v>0</v>
      </c>
      <c r="E15" s="75">
        <f t="shared" si="25"/>
        <v>0</v>
      </c>
      <c r="F15" s="75">
        <f t="shared" si="25"/>
        <v>0</v>
      </c>
      <c r="G15" s="87" t="e">
        <f t="shared" si="1"/>
        <v>#DIV/0!</v>
      </c>
      <c r="H15" s="75">
        <f t="shared" ref="H15:P15" si="26">SUM(H16+H19+H20+H21)</f>
        <v>0</v>
      </c>
      <c r="I15" s="75">
        <f t="shared" si="26"/>
        <v>0</v>
      </c>
      <c r="J15" s="87" t="e">
        <f t="shared" si="3"/>
        <v>#DIV/0!</v>
      </c>
      <c r="K15" s="101">
        <f t="shared" si="26"/>
        <v>0</v>
      </c>
      <c r="L15" s="101">
        <f t="shared" si="26"/>
        <v>0</v>
      </c>
      <c r="M15" s="101">
        <f t="shared" si="26"/>
        <v>0</v>
      </c>
      <c r="N15" s="101">
        <f t="shared" si="26"/>
        <v>0</v>
      </c>
      <c r="O15" s="101">
        <f t="shared" si="26"/>
        <v>0</v>
      </c>
      <c r="P15" s="101">
        <f t="shared" si="26"/>
        <v>0</v>
      </c>
      <c r="Q15" s="87" t="e">
        <f t="shared" si="4"/>
        <v>#DIV/0!</v>
      </c>
      <c r="R15" s="101">
        <f t="shared" ref="R15:Z15" si="27">SUM(R16+R19+R20+R21)</f>
        <v>0</v>
      </c>
      <c r="S15" s="87" t="e">
        <f t="shared" si="6"/>
        <v>#DIV/0!</v>
      </c>
      <c r="T15" s="75">
        <f t="shared" si="27"/>
        <v>0</v>
      </c>
      <c r="U15" s="75">
        <f t="shared" si="27"/>
        <v>0</v>
      </c>
      <c r="V15" s="75">
        <f t="shared" si="27"/>
        <v>0</v>
      </c>
      <c r="W15" s="75">
        <f t="shared" si="27"/>
        <v>0</v>
      </c>
      <c r="X15" s="75">
        <f t="shared" si="27"/>
        <v>0</v>
      </c>
      <c r="Y15" s="75">
        <f t="shared" si="27"/>
        <v>0</v>
      </c>
      <c r="Z15" s="75">
        <f t="shared" si="27"/>
        <v>0</v>
      </c>
    </row>
    <row r="16" s="118" customFormat="1" customHeight="1" spans="1:26">
      <c r="A16" s="35"/>
      <c r="B16" s="83" t="s">
        <v>57</v>
      </c>
      <c r="C16" s="69">
        <v>0</v>
      </c>
      <c r="D16" s="69">
        <v>0</v>
      </c>
      <c r="E16" s="69">
        <v>0</v>
      </c>
      <c r="F16" s="69">
        <v>0</v>
      </c>
      <c r="G16" s="88" t="e">
        <f t="shared" si="1"/>
        <v>#DIV/0!</v>
      </c>
      <c r="H16" s="69">
        <v>0</v>
      </c>
      <c r="I16" s="69">
        <v>0</v>
      </c>
      <c r="J16" s="88" t="e">
        <f t="shared" si="3"/>
        <v>#DIV/0!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88" t="e">
        <f t="shared" si="4"/>
        <v>#DIV/0!</v>
      </c>
      <c r="R16" s="105">
        <v>0</v>
      </c>
      <c r="S16" s="88" t="e">
        <f t="shared" si="6"/>
        <v>#DIV/0!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</row>
    <row r="17" s="122" customFormat="1" ht="24" customHeight="1" spans="1:26">
      <c r="A17" s="36"/>
      <c r="B17" s="83" t="s">
        <v>58</v>
      </c>
      <c r="C17" s="69">
        <v>0</v>
      </c>
      <c r="D17" s="69">
        <v>0</v>
      </c>
      <c r="E17" s="69">
        <v>0</v>
      </c>
      <c r="F17" s="69">
        <v>0</v>
      </c>
      <c r="G17" s="88" t="e">
        <f t="shared" si="1"/>
        <v>#DIV/0!</v>
      </c>
      <c r="H17" s="69">
        <v>0</v>
      </c>
      <c r="I17" s="69">
        <v>0</v>
      </c>
      <c r="J17" s="88" t="e">
        <f t="shared" si="3"/>
        <v>#DIV/0!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88" t="e">
        <f t="shared" si="4"/>
        <v>#DIV/0!</v>
      </c>
      <c r="R17" s="105">
        <v>0</v>
      </c>
      <c r="S17" s="88" t="e">
        <f t="shared" si="6"/>
        <v>#DIV/0!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</row>
    <row r="18" s="122" customFormat="1" ht="24" customHeight="1" spans="1:26">
      <c r="A18" s="36"/>
      <c r="B18" s="83" t="s">
        <v>59</v>
      </c>
      <c r="C18" s="69">
        <v>0</v>
      </c>
      <c r="D18" s="69">
        <v>0</v>
      </c>
      <c r="E18" s="69">
        <v>0</v>
      </c>
      <c r="F18" s="69">
        <v>0</v>
      </c>
      <c r="G18" s="88" t="e">
        <f t="shared" si="1"/>
        <v>#DIV/0!</v>
      </c>
      <c r="H18" s="69">
        <v>0</v>
      </c>
      <c r="I18" s="69">
        <v>0</v>
      </c>
      <c r="J18" s="88" t="e">
        <f t="shared" si="3"/>
        <v>#DIV/0!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88" t="e">
        <f t="shared" si="4"/>
        <v>#DIV/0!</v>
      </c>
      <c r="R18" s="105">
        <v>0</v>
      </c>
      <c r="S18" s="88" t="e">
        <f t="shared" si="6"/>
        <v>#DIV/0!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</row>
    <row r="19" s="122" customFormat="1" ht="24" customHeight="1" spans="1:26">
      <c r="A19" s="36"/>
      <c r="B19" s="83" t="s">
        <v>60</v>
      </c>
      <c r="C19" s="69">
        <v>0</v>
      </c>
      <c r="D19" s="69">
        <v>0</v>
      </c>
      <c r="E19" s="69">
        <v>0</v>
      </c>
      <c r="F19" s="69">
        <v>0</v>
      </c>
      <c r="G19" s="88" t="e">
        <f t="shared" si="1"/>
        <v>#DIV/0!</v>
      </c>
      <c r="H19" s="69">
        <v>0</v>
      </c>
      <c r="I19" s="69">
        <v>0</v>
      </c>
      <c r="J19" s="88" t="e">
        <f t="shared" si="3"/>
        <v>#DIV/0!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88" t="e">
        <f t="shared" si="4"/>
        <v>#DIV/0!</v>
      </c>
      <c r="R19" s="105">
        <v>0</v>
      </c>
      <c r="S19" s="88" t="e">
        <f t="shared" si="6"/>
        <v>#DIV/0!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</row>
    <row r="20" s="122" customFormat="1" ht="24" customHeight="1" spans="1:26">
      <c r="A20" s="36"/>
      <c r="B20" s="86" t="s">
        <v>61</v>
      </c>
      <c r="C20" s="69">
        <v>0</v>
      </c>
      <c r="D20" s="69">
        <v>0</v>
      </c>
      <c r="E20" s="69">
        <v>0</v>
      </c>
      <c r="F20" s="69">
        <v>0</v>
      </c>
      <c r="G20" s="88" t="e">
        <f t="shared" si="1"/>
        <v>#DIV/0!</v>
      </c>
      <c r="H20" s="69">
        <v>0</v>
      </c>
      <c r="I20" s="69">
        <v>0</v>
      </c>
      <c r="J20" s="88" t="e">
        <f t="shared" si="3"/>
        <v>#DIV/0!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88" t="e">
        <f t="shared" si="4"/>
        <v>#DIV/0!</v>
      </c>
      <c r="R20" s="105">
        <v>0</v>
      </c>
      <c r="S20" s="88" t="e">
        <f t="shared" si="6"/>
        <v>#DIV/0!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</row>
    <row r="21" s="122" customFormat="1" ht="24" customHeight="1" spans="1:26">
      <c r="A21" s="36"/>
      <c r="B21" s="83" t="s">
        <v>62</v>
      </c>
      <c r="C21" s="69">
        <v>0</v>
      </c>
      <c r="D21" s="69">
        <v>0</v>
      </c>
      <c r="E21" s="69">
        <v>0</v>
      </c>
      <c r="F21" s="69">
        <v>0</v>
      </c>
      <c r="G21" s="88" t="e">
        <f t="shared" si="1"/>
        <v>#DIV/0!</v>
      </c>
      <c r="H21" s="69">
        <v>0</v>
      </c>
      <c r="I21" s="69">
        <v>0</v>
      </c>
      <c r="J21" s="88" t="e">
        <f t="shared" si="3"/>
        <v>#DIV/0!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88" t="e">
        <f t="shared" si="4"/>
        <v>#DIV/0!</v>
      </c>
      <c r="R21" s="105">
        <v>0</v>
      </c>
      <c r="S21" s="88" t="e">
        <f t="shared" si="6"/>
        <v>#DIV/0!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</row>
    <row r="22" s="120" customFormat="1" customHeight="1" spans="1:26">
      <c r="A22" s="74" t="s">
        <v>55</v>
      </c>
      <c r="B22" s="74" t="s">
        <v>56</v>
      </c>
      <c r="C22" s="75">
        <f t="shared" ref="C22:F22" si="28">C23+C26+C27+C28</f>
        <v>0</v>
      </c>
      <c r="D22" s="75">
        <f t="shared" si="28"/>
        <v>0</v>
      </c>
      <c r="E22" s="75">
        <f t="shared" si="28"/>
        <v>0</v>
      </c>
      <c r="F22" s="75">
        <f t="shared" si="28"/>
        <v>0</v>
      </c>
      <c r="G22" s="87" t="e">
        <f t="shared" si="1"/>
        <v>#DIV/0!</v>
      </c>
      <c r="H22" s="75">
        <f t="shared" ref="H22:P22" si="29">H23+H26+H27+H28</f>
        <v>0</v>
      </c>
      <c r="I22" s="75">
        <f t="shared" si="29"/>
        <v>0</v>
      </c>
      <c r="J22" s="87" t="e">
        <f t="shared" si="3"/>
        <v>#DIV/0!</v>
      </c>
      <c r="K22" s="101">
        <f t="shared" si="29"/>
        <v>0</v>
      </c>
      <c r="L22" s="101">
        <f t="shared" si="29"/>
        <v>0</v>
      </c>
      <c r="M22" s="101">
        <f t="shared" si="29"/>
        <v>0</v>
      </c>
      <c r="N22" s="101">
        <f t="shared" si="29"/>
        <v>0</v>
      </c>
      <c r="O22" s="101">
        <f t="shared" si="29"/>
        <v>0</v>
      </c>
      <c r="P22" s="101">
        <f t="shared" si="29"/>
        <v>0</v>
      </c>
      <c r="Q22" s="87" t="e">
        <f t="shared" si="4"/>
        <v>#DIV/0!</v>
      </c>
      <c r="R22" s="101">
        <f t="shared" ref="R22:Y22" si="30">R23+R26+R27+R28</f>
        <v>0</v>
      </c>
      <c r="S22" s="87" t="e">
        <f t="shared" si="6"/>
        <v>#DIV/0!</v>
      </c>
      <c r="T22" s="75">
        <f t="shared" si="30"/>
        <v>0</v>
      </c>
      <c r="U22" s="75">
        <f t="shared" si="30"/>
        <v>0</v>
      </c>
      <c r="V22" s="75">
        <f t="shared" si="30"/>
        <v>0</v>
      </c>
      <c r="W22" s="75">
        <f t="shared" si="30"/>
        <v>0</v>
      </c>
      <c r="X22" s="75">
        <f t="shared" si="30"/>
        <v>0</v>
      </c>
      <c r="Y22" s="75">
        <f t="shared" si="30"/>
        <v>0</v>
      </c>
      <c r="Z22" s="75">
        <f>SUM(Z23+Z26+Z27+Z28)</f>
        <v>0</v>
      </c>
    </row>
    <row r="23" s="118" customFormat="1" customHeight="1" spans="1:26">
      <c r="A23" s="35"/>
      <c r="B23" s="83" t="s">
        <v>57</v>
      </c>
      <c r="C23" s="69">
        <v>0</v>
      </c>
      <c r="D23" s="69">
        <v>0</v>
      </c>
      <c r="E23" s="69">
        <v>0</v>
      </c>
      <c r="F23" s="69">
        <v>0</v>
      </c>
      <c r="G23" s="88" t="e">
        <f t="shared" si="1"/>
        <v>#DIV/0!</v>
      </c>
      <c r="H23" s="69">
        <v>0</v>
      </c>
      <c r="I23" s="69">
        <v>0</v>
      </c>
      <c r="J23" s="88" t="e">
        <f t="shared" si="3"/>
        <v>#DIV/0!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88" t="e">
        <f t="shared" si="4"/>
        <v>#DIV/0!</v>
      </c>
      <c r="R23" s="105">
        <v>0</v>
      </c>
      <c r="S23" s="88" t="e">
        <f t="shared" si="6"/>
        <v>#DIV/0!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</row>
    <row r="24" s="122" customFormat="1" ht="24" customHeight="1" spans="1:26">
      <c r="A24" s="35"/>
      <c r="B24" s="35" t="s">
        <v>58</v>
      </c>
      <c r="C24" s="69">
        <v>0</v>
      </c>
      <c r="D24" s="69">
        <v>0</v>
      </c>
      <c r="E24" s="69">
        <v>0</v>
      </c>
      <c r="F24" s="69">
        <v>0</v>
      </c>
      <c r="G24" s="88" t="e">
        <f t="shared" si="1"/>
        <v>#DIV/0!</v>
      </c>
      <c r="H24" s="69">
        <v>0</v>
      </c>
      <c r="I24" s="69">
        <v>0</v>
      </c>
      <c r="J24" s="88" t="e">
        <f t="shared" si="3"/>
        <v>#DIV/0!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88" t="e">
        <f t="shared" si="4"/>
        <v>#DIV/0!</v>
      </c>
      <c r="R24" s="105">
        <v>0</v>
      </c>
      <c r="S24" s="88" t="e">
        <f t="shared" si="6"/>
        <v>#DIV/0!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</row>
    <row r="25" s="122" customFormat="1" ht="24" customHeight="1" spans="1:26">
      <c r="A25" s="35"/>
      <c r="B25" s="35" t="s">
        <v>59</v>
      </c>
      <c r="C25" s="69">
        <v>0</v>
      </c>
      <c r="D25" s="69">
        <v>0</v>
      </c>
      <c r="E25" s="69">
        <v>0</v>
      </c>
      <c r="F25" s="69">
        <v>0</v>
      </c>
      <c r="G25" s="88" t="e">
        <f t="shared" si="1"/>
        <v>#DIV/0!</v>
      </c>
      <c r="H25" s="69">
        <v>0</v>
      </c>
      <c r="I25" s="69">
        <v>0</v>
      </c>
      <c r="J25" s="88" t="e">
        <f t="shared" si="3"/>
        <v>#DIV/0!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88" t="e">
        <f t="shared" si="4"/>
        <v>#DIV/0!</v>
      </c>
      <c r="R25" s="105">
        <v>0</v>
      </c>
      <c r="S25" s="88" t="e">
        <f t="shared" si="6"/>
        <v>#DIV/0!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</row>
    <row r="26" s="122" customFormat="1" ht="24" customHeight="1" spans="1:26">
      <c r="A26" s="35"/>
      <c r="B26" s="35" t="s">
        <v>60</v>
      </c>
      <c r="C26" s="69">
        <v>0</v>
      </c>
      <c r="D26" s="69">
        <v>0</v>
      </c>
      <c r="E26" s="69">
        <v>0</v>
      </c>
      <c r="F26" s="69">
        <v>0</v>
      </c>
      <c r="G26" s="88" t="e">
        <f t="shared" si="1"/>
        <v>#DIV/0!</v>
      </c>
      <c r="H26" s="69">
        <v>0</v>
      </c>
      <c r="I26" s="69">
        <v>0</v>
      </c>
      <c r="J26" s="88" t="e">
        <f t="shared" si="3"/>
        <v>#DIV/0!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88" t="e">
        <f t="shared" si="4"/>
        <v>#DIV/0!</v>
      </c>
      <c r="R26" s="105">
        <v>0</v>
      </c>
      <c r="S26" s="88" t="e">
        <f t="shared" si="6"/>
        <v>#DIV/0!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</row>
    <row r="27" s="122" customFormat="1" ht="24" customHeight="1" spans="1:26">
      <c r="A27" s="35"/>
      <c r="B27" s="68" t="s">
        <v>61</v>
      </c>
      <c r="C27" s="69">
        <v>0</v>
      </c>
      <c r="D27" s="69">
        <v>0</v>
      </c>
      <c r="E27" s="69">
        <v>0</v>
      </c>
      <c r="F27" s="69">
        <v>0</v>
      </c>
      <c r="G27" s="88" t="e">
        <f t="shared" si="1"/>
        <v>#DIV/0!</v>
      </c>
      <c r="H27" s="69">
        <v>0</v>
      </c>
      <c r="I27" s="69">
        <v>0</v>
      </c>
      <c r="J27" s="88" t="e">
        <f t="shared" si="3"/>
        <v>#DIV/0!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88" t="e">
        <f t="shared" si="4"/>
        <v>#DIV/0!</v>
      </c>
      <c r="R27" s="105">
        <v>0</v>
      </c>
      <c r="S27" s="88" t="e">
        <f t="shared" si="6"/>
        <v>#DIV/0!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</row>
    <row r="28" s="122" customFormat="1" ht="24" customHeight="1" spans="1:26">
      <c r="A28" s="35"/>
      <c r="B28" s="35" t="s">
        <v>62</v>
      </c>
      <c r="C28" s="69">
        <v>0</v>
      </c>
      <c r="D28" s="69">
        <v>0</v>
      </c>
      <c r="E28" s="69">
        <v>0</v>
      </c>
      <c r="F28" s="69">
        <v>0</v>
      </c>
      <c r="G28" s="88" t="e">
        <f t="shared" si="1"/>
        <v>#DIV/0!</v>
      </c>
      <c r="H28" s="69">
        <v>0</v>
      </c>
      <c r="I28" s="69">
        <v>0</v>
      </c>
      <c r="J28" s="88" t="e">
        <f t="shared" si="3"/>
        <v>#DIV/0!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88" t="e">
        <f t="shared" si="4"/>
        <v>#DIV/0!</v>
      </c>
      <c r="R28" s="105">
        <v>0</v>
      </c>
      <c r="S28" s="88" t="e">
        <f t="shared" si="6"/>
        <v>#DIV/0!</v>
      </c>
      <c r="T28" s="69"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</row>
    <row r="29" s="120" customFormat="1" customHeight="1" spans="1:26">
      <c r="A29" s="74" t="s">
        <v>63</v>
      </c>
      <c r="B29" s="74" t="s">
        <v>56</v>
      </c>
      <c r="C29" s="81">
        <f t="shared" ref="C29:F29" si="31">SUM(C30+C33+C34+C35)</f>
        <v>53</v>
      </c>
      <c r="D29" s="81">
        <f t="shared" si="31"/>
        <v>371.395</v>
      </c>
      <c r="E29" s="81">
        <f t="shared" si="31"/>
        <v>53</v>
      </c>
      <c r="F29" s="81">
        <f t="shared" si="31"/>
        <v>371.395</v>
      </c>
      <c r="G29" s="87">
        <f t="shared" si="1"/>
        <v>1</v>
      </c>
      <c r="H29" s="81">
        <f t="shared" ref="H29:P29" si="32">SUM(H30+H33+H34+H35)</f>
        <v>53</v>
      </c>
      <c r="I29" s="81">
        <f t="shared" si="32"/>
        <v>371.395</v>
      </c>
      <c r="J29" s="87">
        <f t="shared" si="3"/>
        <v>1</v>
      </c>
      <c r="K29" s="103">
        <f t="shared" si="32"/>
        <v>1882</v>
      </c>
      <c r="L29" s="103">
        <f t="shared" si="32"/>
        <v>1882</v>
      </c>
      <c r="M29" s="103">
        <f t="shared" si="32"/>
        <v>0</v>
      </c>
      <c r="N29" s="103">
        <f t="shared" si="32"/>
        <v>1882</v>
      </c>
      <c r="O29" s="103">
        <f t="shared" si="32"/>
        <v>0</v>
      </c>
      <c r="P29" s="103">
        <f t="shared" si="32"/>
        <v>1882</v>
      </c>
      <c r="Q29" s="87">
        <f t="shared" si="4"/>
        <v>1</v>
      </c>
      <c r="R29" s="103">
        <f t="shared" ref="R29:Z29" si="33">SUM(R30+R33+R34+R35)</f>
        <v>1882</v>
      </c>
      <c r="S29" s="87">
        <f t="shared" si="6"/>
        <v>1</v>
      </c>
      <c r="T29" s="81">
        <f t="shared" si="33"/>
        <v>42</v>
      </c>
      <c r="U29" s="81">
        <f t="shared" si="33"/>
        <v>20</v>
      </c>
      <c r="V29" s="81">
        <f t="shared" si="33"/>
        <v>7</v>
      </c>
      <c r="W29" s="81">
        <f t="shared" si="33"/>
        <v>15</v>
      </c>
      <c r="X29" s="81">
        <f t="shared" si="33"/>
        <v>11982</v>
      </c>
      <c r="Y29" s="81">
        <f t="shared" si="33"/>
        <v>42561</v>
      </c>
      <c r="Z29" s="81">
        <f t="shared" si="33"/>
        <v>0</v>
      </c>
    </row>
    <row r="30" s="118" customFormat="1" customHeight="1" spans="1:26">
      <c r="A30" s="35"/>
      <c r="B30" s="83" t="s">
        <v>57</v>
      </c>
      <c r="C30" s="69">
        <f t="shared" ref="C30:F30" si="34">C31+C32</f>
        <v>33</v>
      </c>
      <c r="D30" s="69">
        <f t="shared" si="34"/>
        <v>35.395</v>
      </c>
      <c r="E30" s="69">
        <f t="shared" si="34"/>
        <v>33</v>
      </c>
      <c r="F30" s="69">
        <f t="shared" si="34"/>
        <v>35.395</v>
      </c>
      <c r="G30" s="88">
        <f t="shared" si="1"/>
        <v>1</v>
      </c>
      <c r="H30" s="69">
        <f t="shared" ref="H30:P30" si="35">H31+H32</f>
        <v>33</v>
      </c>
      <c r="I30" s="69">
        <f t="shared" si="35"/>
        <v>35.395</v>
      </c>
      <c r="J30" s="88">
        <f t="shared" si="3"/>
        <v>1</v>
      </c>
      <c r="K30" s="105">
        <f t="shared" si="35"/>
        <v>775.9393</v>
      </c>
      <c r="L30" s="105">
        <f t="shared" si="35"/>
        <v>775.9393</v>
      </c>
      <c r="M30" s="105">
        <f t="shared" si="35"/>
        <v>0</v>
      </c>
      <c r="N30" s="105">
        <f t="shared" si="35"/>
        <v>775.9393</v>
      </c>
      <c r="O30" s="105">
        <f t="shared" si="35"/>
        <v>0</v>
      </c>
      <c r="P30" s="105">
        <f t="shared" si="35"/>
        <v>775.9393</v>
      </c>
      <c r="Q30" s="88">
        <f t="shared" si="4"/>
        <v>1</v>
      </c>
      <c r="R30" s="105">
        <f t="shared" ref="R30:Z30" si="36">R31+R32</f>
        <v>775.9393</v>
      </c>
      <c r="S30" s="88">
        <f t="shared" si="6"/>
        <v>1</v>
      </c>
      <c r="T30" s="69">
        <f t="shared" si="36"/>
        <v>23</v>
      </c>
      <c r="U30" s="69">
        <f t="shared" si="36"/>
        <v>5</v>
      </c>
      <c r="V30" s="69">
        <f t="shared" si="36"/>
        <v>3</v>
      </c>
      <c r="W30" s="69">
        <f t="shared" si="36"/>
        <v>15</v>
      </c>
      <c r="X30" s="69">
        <f t="shared" si="36"/>
        <v>7536</v>
      </c>
      <c r="Y30" s="69">
        <f t="shared" si="36"/>
        <v>27094</v>
      </c>
      <c r="Z30" s="69">
        <f t="shared" si="36"/>
        <v>0</v>
      </c>
    </row>
    <row r="31" s="122" customFormat="1" ht="24" customHeight="1" spans="1:26">
      <c r="A31" s="36"/>
      <c r="B31" s="83" t="s">
        <v>58</v>
      </c>
      <c r="C31" s="69">
        <v>33</v>
      </c>
      <c r="D31" s="69">
        <v>35.395</v>
      </c>
      <c r="E31" s="69">
        <v>33</v>
      </c>
      <c r="F31" s="69">
        <v>35.395</v>
      </c>
      <c r="G31" s="88">
        <f t="shared" si="1"/>
        <v>1</v>
      </c>
      <c r="H31" s="69">
        <v>33</v>
      </c>
      <c r="I31" s="69">
        <v>35.395</v>
      </c>
      <c r="J31" s="88">
        <f t="shared" si="3"/>
        <v>1</v>
      </c>
      <c r="K31" s="105">
        <v>775.9393</v>
      </c>
      <c r="L31" s="105">
        <v>775.9393</v>
      </c>
      <c r="M31" s="105"/>
      <c r="N31" s="105">
        <v>775.9393</v>
      </c>
      <c r="O31" s="105"/>
      <c r="P31" s="105">
        <v>775.9393</v>
      </c>
      <c r="Q31" s="88">
        <f t="shared" si="4"/>
        <v>1</v>
      </c>
      <c r="R31" s="105">
        <v>775.9393</v>
      </c>
      <c r="S31" s="88">
        <f t="shared" si="6"/>
        <v>1</v>
      </c>
      <c r="T31" s="69">
        <v>23</v>
      </c>
      <c r="U31" s="69">
        <v>5</v>
      </c>
      <c r="V31" s="69">
        <v>3</v>
      </c>
      <c r="W31" s="69">
        <v>15</v>
      </c>
      <c r="X31" s="69">
        <v>7536</v>
      </c>
      <c r="Y31" s="69">
        <v>27094</v>
      </c>
      <c r="Z31" s="69">
        <v>0</v>
      </c>
    </row>
    <row r="32" s="122" customFormat="1" ht="24" customHeight="1" spans="1:26">
      <c r="A32" s="36"/>
      <c r="B32" s="83" t="s">
        <v>59</v>
      </c>
      <c r="C32" s="69"/>
      <c r="D32" s="69"/>
      <c r="E32" s="69"/>
      <c r="F32" s="69"/>
      <c r="G32" s="88"/>
      <c r="H32" s="69"/>
      <c r="I32" s="69"/>
      <c r="J32" s="88"/>
      <c r="K32" s="105"/>
      <c r="L32" s="105"/>
      <c r="M32" s="105"/>
      <c r="N32" s="105"/>
      <c r="O32" s="105"/>
      <c r="P32" s="105"/>
      <c r="Q32" s="88" t="e">
        <f t="shared" si="4"/>
        <v>#DIV/0!</v>
      </c>
      <c r="R32" s="105"/>
      <c r="S32" s="88" t="e">
        <f t="shared" si="6"/>
        <v>#DIV/0!</v>
      </c>
      <c r="T32" s="69"/>
      <c r="U32" s="69"/>
      <c r="V32" s="69"/>
      <c r="W32" s="69"/>
      <c r="X32" s="69"/>
      <c r="Y32" s="69"/>
      <c r="Z32" s="69">
        <v>0</v>
      </c>
    </row>
    <row r="33" s="122" customFormat="1" ht="24" customHeight="1" spans="1:26">
      <c r="A33" s="36"/>
      <c r="B33" s="83" t="s">
        <v>60</v>
      </c>
      <c r="C33" s="69">
        <v>14</v>
      </c>
      <c r="D33" s="69">
        <v>336</v>
      </c>
      <c r="E33" s="69">
        <v>14</v>
      </c>
      <c r="F33" s="69">
        <v>336</v>
      </c>
      <c r="G33" s="88">
        <f>E33/C33</f>
        <v>1</v>
      </c>
      <c r="H33" s="69">
        <v>14</v>
      </c>
      <c r="I33" s="69">
        <v>336</v>
      </c>
      <c r="J33" s="88">
        <f>H33/C33</f>
        <v>1</v>
      </c>
      <c r="K33" s="105">
        <v>980.5222</v>
      </c>
      <c r="L33" s="105">
        <v>980.5222</v>
      </c>
      <c r="M33" s="105"/>
      <c r="N33" s="105">
        <v>980.5222</v>
      </c>
      <c r="O33" s="105"/>
      <c r="P33" s="105">
        <v>980.5222</v>
      </c>
      <c r="Q33" s="88">
        <f t="shared" si="4"/>
        <v>1</v>
      </c>
      <c r="R33" s="105">
        <v>980.5222</v>
      </c>
      <c r="S33" s="88">
        <f t="shared" si="6"/>
        <v>1</v>
      </c>
      <c r="T33" s="69">
        <v>13</v>
      </c>
      <c r="U33" s="69">
        <v>11</v>
      </c>
      <c r="V33" s="69">
        <v>2</v>
      </c>
      <c r="W33" s="69"/>
      <c r="X33" s="69">
        <v>2794</v>
      </c>
      <c r="Y33" s="69">
        <v>9553</v>
      </c>
      <c r="Z33" s="69">
        <v>0</v>
      </c>
    </row>
    <row r="34" s="122" customFormat="1" ht="24" customHeight="1" spans="1:26">
      <c r="A34" s="36"/>
      <c r="B34" s="86" t="s">
        <v>61</v>
      </c>
      <c r="C34" s="69"/>
      <c r="D34" s="69"/>
      <c r="E34" s="69"/>
      <c r="F34" s="69"/>
      <c r="G34" s="88"/>
      <c r="H34" s="69"/>
      <c r="I34" s="69"/>
      <c r="J34" s="88"/>
      <c r="K34" s="105"/>
      <c r="L34" s="105"/>
      <c r="M34" s="105"/>
      <c r="N34" s="105"/>
      <c r="O34" s="105"/>
      <c r="P34" s="105"/>
      <c r="Q34" s="88"/>
      <c r="R34" s="105"/>
      <c r="S34" s="88"/>
      <c r="T34" s="69"/>
      <c r="U34" s="69"/>
      <c r="V34" s="69"/>
      <c r="W34" s="69"/>
      <c r="X34" s="69"/>
      <c r="Y34" s="69"/>
      <c r="Z34" s="69">
        <v>0</v>
      </c>
    </row>
    <row r="35" s="122" customFormat="1" ht="24" customHeight="1" spans="1:26">
      <c r="A35" s="36"/>
      <c r="B35" s="86" t="s">
        <v>62</v>
      </c>
      <c r="C35" s="69">
        <v>6</v>
      </c>
      <c r="D35" s="69"/>
      <c r="E35" s="69">
        <v>6</v>
      </c>
      <c r="F35" s="69"/>
      <c r="G35" s="88">
        <f>E35/C35</f>
        <v>1</v>
      </c>
      <c r="H35" s="69">
        <v>6</v>
      </c>
      <c r="I35" s="69"/>
      <c r="J35" s="88">
        <f>H35/C35</f>
        <v>1</v>
      </c>
      <c r="K35" s="105">
        <v>125.5385</v>
      </c>
      <c r="L35" s="105">
        <v>125.5385</v>
      </c>
      <c r="M35" s="105"/>
      <c r="N35" s="105">
        <v>125.5385</v>
      </c>
      <c r="O35" s="105"/>
      <c r="P35" s="105">
        <v>125.5385</v>
      </c>
      <c r="Q35" s="88">
        <f>P35/K35</f>
        <v>1</v>
      </c>
      <c r="R35" s="105">
        <v>125.5385</v>
      </c>
      <c r="S35" s="88">
        <f>R35/L35</f>
        <v>1</v>
      </c>
      <c r="T35" s="69">
        <v>6</v>
      </c>
      <c r="U35" s="69">
        <v>4</v>
      </c>
      <c r="V35" s="69">
        <v>2</v>
      </c>
      <c r="W35" s="69"/>
      <c r="X35" s="69">
        <v>1652</v>
      </c>
      <c r="Y35" s="69">
        <v>5914</v>
      </c>
      <c r="Z35" s="69">
        <v>0</v>
      </c>
    </row>
    <row r="36" s="120" customFormat="1" customHeight="1" spans="1:26">
      <c r="A36" s="74" t="s">
        <v>64</v>
      </c>
      <c r="B36" s="74" t="s">
        <v>56</v>
      </c>
      <c r="C36" s="75">
        <f t="shared" ref="C36:F36" si="37">SUM(C37+C40+C41+C42)</f>
        <v>0</v>
      </c>
      <c r="D36" s="75">
        <f t="shared" si="37"/>
        <v>0</v>
      </c>
      <c r="E36" s="75">
        <f t="shared" si="37"/>
        <v>0</v>
      </c>
      <c r="F36" s="75">
        <f t="shared" si="37"/>
        <v>0</v>
      </c>
      <c r="G36" s="87" t="e">
        <f t="shared" si="1"/>
        <v>#DIV/0!</v>
      </c>
      <c r="H36" s="75">
        <f t="shared" ref="H36:P36" si="38">SUM(H37+H40+H41+H42)</f>
        <v>0</v>
      </c>
      <c r="I36" s="75">
        <f t="shared" si="38"/>
        <v>0</v>
      </c>
      <c r="J36" s="87" t="e">
        <f t="shared" si="3"/>
        <v>#DIV/0!</v>
      </c>
      <c r="K36" s="101">
        <f t="shared" si="38"/>
        <v>0</v>
      </c>
      <c r="L36" s="101">
        <f t="shared" si="38"/>
        <v>0</v>
      </c>
      <c r="M36" s="101">
        <f t="shared" si="38"/>
        <v>0</v>
      </c>
      <c r="N36" s="101">
        <f t="shared" si="38"/>
        <v>0</v>
      </c>
      <c r="O36" s="101">
        <f t="shared" si="38"/>
        <v>0</v>
      </c>
      <c r="P36" s="101">
        <f t="shared" si="38"/>
        <v>0</v>
      </c>
      <c r="Q36" s="87" t="e">
        <f t="shared" si="4"/>
        <v>#DIV/0!</v>
      </c>
      <c r="R36" s="101">
        <f t="shared" ref="R36:Z36" si="39">SUM(R37+R40+R41+R42)</f>
        <v>0</v>
      </c>
      <c r="S36" s="87" t="e">
        <f t="shared" si="6"/>
        <v>#DIV/0!</v>
      </c>
      <c r="T36" s="75">
        <f t="shared" si="39"/>
        <v>0</v>
      </c>
      <c r="U36" s="75">
        <f t="shared" si="39"/>
        <v>0</v>
      </c>
      <c r="V36" s="75">
        <f t="shared" si="39"/>
        <v>0</v>
      </c>
      <c r="W36" s="75">
        <f t="shared" si="39"/>
        <v>0</v>
      </c>
      <c r="X36" s="75">
        <f t="shared" si="39"/>
        <v>0</v>
      </c>
      <c r="Y36" s="75">
        <f t="shared" si="39"/>
        <v>0</v>
      </c>
      <c r="Z36" s="75">
        <f t="shared" si="39"/>
        <v>0</v>
      </c>
    </row>
    <row r="37" s="118" customFormat="1" customHeight="1" spans="1:26">
      <c r="A37" s="35"/>
      <c r="B37" s="83" t="s">
        <v>57</v>
      </c>
      <c r="C37" s="69">
        <v>0</v>
      </c>
      <c r="D37" s="69">
        <v>0</v>
      </c>
      <c r="E37" s="69">
        <v>0</v>
      </c>
      <c r="F37" s="69">
        <v>0</v>
      </c>
      <c r="G37" s="88" t="e">
        <f t="shared" si="1"/>
        <v>#DIV/0!</v>
      </c>
      <c r="H37" s="69">
        <v>0</v>
      </c>
      <c r="I37" s="69">
        <v>0</v>
      </c>
      <c r="J37" s="88" t="e">
        <f t="shared" si="3"/>
        <v>#DIV/0!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88" t="e">
        <f t="shared" si="4"/>
        <v>#DIV/0!</v>
      </c>
      <c r="R37" s="105">
        <v>0</v>
      </c>
      <c r="S37" s="88" t="e">
        <f t="shared" si="6"/>
        <v>#DIV/0!</v>
      </c>
      <c r="T37" s="69">
        <v>0</v>
      </c>
      <c r="U37" s="69">
        <v>0</v>
      </c>
      <c r="V37" s="69">
        <v>0</v>
      </c>
      <c r="W37" s="69">
        <v>0</v>
      </c>
      <c r="X37" s="69">
        <v>0</v>
      </c>
      <c r="Y37" s="69">
        <v>0</v>
      </c>
      <c r="Z37" s="69">
        <v>0</v>
      </c>
    </row>
    <row r="38" s="122" customFormat="1" ht="24" customHeight="1" spans="1:26">
      <c r="A38" s="36"/>
      <c r="B38" s="83" t="s">
        <v>58</v>
      </c>
      <c r="C38" s="69">
        <v>0</v>
      </c>
      <c r="D38" s="69">
        <v>0</v>
      </c>
      <c r="E38" s="69">
        <v>0</v>
      </c>
      <c r="F38" s="69">
        <v>0</v>
      </c>
      <c r="G38" s="88" t="e">
        <f t="shared" si="1"/>
        <v>#DIV/0!</v>
      </c>
      <c r="H38" s="69">
        <v>0</v>
      </c>
      <c r="I38" s="69">
        <v>0</v>
      </c>
      <c r="J38" s="88" t="e">
        <f t="shared" si="3"/>
        <v>#DIV/0!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88" t="e">
        <f t="shared" si="4"/>
        <v>#DIV/0!</v>
      </c>
      <c r="R38" s="105">
        <v>0</v>
      </c>
      <c r="S38" s="88" t="e">
        <f t="shared" si="6"/>
        <v>#DIV/0!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</row>
    <row r="39" s="122" customFormat="1" ht="24" customHeight="1" spans="1:26">
      <c r="A39" s="36"/>
      <c r="B39" s="83" t="s">
        <v>59</v>
      </c>
      <c r="C39" s="69">
        <v>0</v>
      </c>
      <c r="D39" s="69">
        <v>0</v>
      </c>
      <c r="E39" s="69">
        <v>0</v>
      </c>
      <c r="F39" s="69">
        <v>0</v>
      </c>
      <c r="G39" s="88" t="e">
        <f t="shared" si="1"/>
        <v>#DIV/0!</v>
      </c>
      <c r="H39" s="69">
        <v>0</v>
      </c>
      <c r="I39" s="69">
        <v>0</v>
      </c>
      <c r="J39" s="88" t="e">
        <f t="shared" si="3"/>
        <v>#DIV/0!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88" t="e">
        <f t="shared" si="4"/>
        <v>#DIV/0!</v>
      </c>
      <c r="R39" s="105">
        <v>0</v>
      </c>
      <c r="S39" s="88" t="e">
        <f t="shared" si="6"/>
        <v>#DIV/0!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0</v>
      </c>
    </row>
    <row r="40" s="122" customFormat="1" ht="24" customHeight="1" spans="1:26">
      <c r="A40" s="36"/>
      <c r="B40" s="83" t="s">
        <v>60</v>
      </c>
      <c r="C40" s="69">
        <v>0</v>
      </c>
      <c r="D40" s="69">
        <v>0</v>
      </c>
      <c r="E40" s="69">
        <v>0</v>
      </c>
      <c r="F40" s="69">
        <v>0</v>
      </c>
      <c r="G40" s="88" t="e">
        <f t="shared" si="1"/>
        <v>#DIV/0!</v>
      </c>
      <c r="H40" s="69">
        <v>0</v>
      </c>
      <c r="I40" s="69">
        <v>0</v>
      </c>
      <c r="J40" s="88" t="e">
        <f t="shared" si="3"/>
        <v>#DIV/0!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88" t="e">
        <f t="shared" si="4"/>
        <v>#DIV/0!</v>
      </c>
      <c r="R40" s="105">
        <v>0</v>
      </c>
      <c r="S40" s="88" t="e">
        <f t="shared" si="6"/>
        <v>#DIV/0!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</row>
    <row r="41" s="122" customFormat="1" ht="24" customHeight="1" spans="1:26">
      <c r="A41" s="36"/>
      <c r="B41" s="86" t="s">
        <v>61</v>
      </c>
      <c r="C41" s="69">
        <v>0</v>
      </c>
      <c r="D41" s="69">
        <v>0</v>
      </c>
      <c r="E41" s="69">
        <v>0</v>
      </c>
      <c r="F41" s="69">
        <v>0</v>
      </c>
      <c r="G41" s="88" t="e">
        <f t="shared" si="1"/>
        <v>#DIV/0!</v>
      </c>
      <c r="H41" s="69">
        <v>0</v>
      </c>
      <c r="I41" s="69">
        <v>0</v>
      </c>
      <c r="J41" s="88" t="e">
        <f t="shared" si="3"/>
        <v>#DIV/0!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88" t="e">
        <f t="shared" si="4"/>
        <v>#DIV/0!</v>
      </c>
      <c r="R41" s="105">
        <v>0</v>
      </c>
      <c r="S41" s="88" t="e">
        <f t="shared" si="6"/>
        <v>#DIV/0!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0</v>
      </c>
      <c r="Z41" s="69">
        <v>0</v>
      </c>
    </row>
    <row r="42" s="122" customFormat="1" ht="24" customHeight="1" spans="1:26">
      <c r="A42" s="36"/>
      <c r="B42" s="83" t="s">
        <v>62</v>
      </c>
      <c r="C42" s="69">
        <v>0</v>
      </c>
      <c r="D42" s="69">
        <v>0</v>
      </c>
      <c r="E42" s="69">
        <v>0</v>
      </c>
      <c r="F42" s="69">
        <v>0</v>
      </c>
      <c r="G42" s="88" t="e">
        <f t="shared" si="1"/>
        <v>#DIV/0!</v>
      </c>
      <c r="H42" s="69">
        <v>0</v>
      </c>
      <c r="I42" s="69">
        <v>0</v>
      </c>
      <c r="J42" s="88" t="e">
        <f t="shared" si="3"/>
        <v>#DIV/0!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88" t="e">
        <f t="shared" si="4"/>
        <v>#DIV/0!</v>
      </c>
      <c r="R42" s="105">
        <v>0</v>
      </c>
      <c r="S42" s="88" t="e">
        <f t="shared" si="6"/>
        <v>#DIV/0!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</row>
    <row r="43" s="120" customFormat="1" customHeight="1" spans="1:26">
      <c r="A43" s="74" t="s">
        <v>65</v>
      </c>
      <c r="B43" s="74" t="s">
        <v>56</v>
      </c>
      <c r="C43" s="75">
        <f t="shared" ref="C43:F43" si="40">SUM(C44+C47+C48+C49)</f>
        <v>54</v>
      </c>
      <c r="D43" s="75">
        <f t="shared" si="40"/>
        <v>77.421</v>
      </c>
      <c r="E43" s="75">
        <f t="shared" si="40"/>
        <v>54</v>
      </c>
      <c r="F43" s="75">
        <f t="shared" si="40"/>
        <v>77.421</v>
      </c>
      <c r="G43" s="87">
        <f t="shared" si="1"/>
        <v>1</v>
      </c>
      <c r="H43" s="75">
        <f t="shared" ref="H43:N43" si="41">SUM(H44+H47+H48+H49)</f>
        <v>54</v>
      </c>
      <c r="I43" s="75">
        <f t="shared" si="41"/>
        <v>77.421</v>
      </c>
      <c r="J43" s="87">
        <f t="shared" si="3"/>
        <v>1</v>
      </c>
      <c r="K43" s="101">
        <f t="shared" si="41"/>
        <v>2000</v>
      </c>
      <c r="L43" s="101">
        <f t="shared" si="41"/>
        <v>2000</v>
      </c>
      <c r="M43" s="101">
        <f t="shared" si="41"/>
        <v>0</v>
      </c>
      <c r="N43" s="101">
        <f t="shared" si="41"/>
        <v>2000</v>
      </c>
      <c r="O43" s="101"/>
      <c r="P43" s="101">
        <f>SUM(P44+P47+P48+P49)</f>
        <v>2000</v>
      </c>
      <c r="Q43" s="87">
        <f t="shared" si="4"/>
        <v>1</v>
      </c>
      <c r="R43" s="101">
        <f t="shared" ref="R43:Z43" si="42">SUM(R44+R47+R48+R49)</f>
        <v>2000</v>
      </c>
      <c r="S43" s="87">
        <f t="shared" si="6"/>
        <v>1</v>
      </c>
      <c r="T43" s="75">
        <f t="shared" si="42"/>
        <v>30</v>
      </c>
      <c r="U43" s="75">
        <f t="shared" si="42"/>
        <v>21</v>
      </c>
      <c r="V43" s="75">
        <f t="shared" si="42"/>
        <v>1</v>
      </c>
      <c r="W43" s="75">
        <f t="shared" si="42"/>
        <v>8</v>
      </c>
      <c r="X43" s="75">
        <f t="shared" si="42"/>
        <v>7749</v>
      </c>
      <c r="Y43" s="75">
        <f t="shared" si="42"/>
        <v>28576</v>
      </c>
      <c r="Z43" s="75">
        <f t="shared" si="42"/>
        <v>0</v>
      </c>
    </row>
    <row r="44" s="118" customFormat="1" customHeight="1" spans="1:26">
      <c r="A44" s="35"/>
      <c r="B44" s="83" t="s">
        <v>57</v>
      </c>
      <c r="C44" s="69">
        <f t="shared" ref="C44:F44" si="43">C45+C46</f>
        <v>37</v>
      </c>
      <c r="D44" s="69">
        <f t="shared" si="43"/>
        <v>77.421</v>
      </c>
      <c r="E44" s="69">
        <f t="shared" si="43"/>
        <v>37</v>
      </c>
      <c r="F44" s="69">
        <f t="shared" si="43"/>
        <v>77.421</v>
      </c>
      <c r="G44" s="88">
        <f t="shared" si="1"/>
        <v>1</v>
      </c>
      <c r="H44" s="69">
        <f t="shared" ref="H44:P44" si="44">H45+H46</f>
        <v>37</v>
      </c>
      <c r="I44" s="69">
        <f t="shared" si="44"/>
        <v>77.421</v>
      </c>
      <c r="J44" s="88">
        <f t="shared" si="3"/>
        <v>1</v>
      </c>
      <c r="K44" s="105">
        <f t="shared" si="44"/>
        <v>1200</v>
      </c>
      <c r="L44" s="105">
        <f t="shared" si="44"/>
        <v>1200</v>
      </c>
      <c r="M44" s="105">
        <f t="shared" si="44"/>
        <v>0</v>
      </c>
      <c r="N44" s="105">
        <f t="shared" si="44"/>
        <v>1200</v>
      </c>
      <c r="O44" s="105">
        <f t="shared" si="44"/>
        <v>0</v>
      </c>
      <c r="P44" s="105">
        <f t="shared" si="44"/>
        <v>1200</v>
      </c>
      <c r="Q44" s="88">
        <f t="shared" si="4"/>
        <v>1</v>
      </c>
      <c r="R44" s="105">
        <f t="shared" ref="R44:Z44" si="45">R45+R46</f>
        <v>1200</v>
      </c>
      <c r="S44" s="88">
        <f t="shared" si="6"/>
        <v>1</v>
      </c>
      <c r="T44" s="69">
        <f t="shared" si="45"/>
        <v>22</v>
      </c>
      <c r="U44" s="69">
        <f t="shared" si="45"/>
        <v>15</v>
      </c>
      <c r="V44" s="69">
        <f t="shared" si="45"/>
        <v>0</v>
      </c>
      <c r="W44" s="69">
        <f t="shared" si="45"/>
        <v>7</v>
      </c>
      <c r="X44" s="69">
        <f t="shared" si="45"/>
        <v>5755</v>
      </c>
      <c r="Y44" s="69">
        <f t="shared" si="45"/>
        <v>21756</v>
      </c>
      <c r="Z44" s="69">
        <f t="shared" si="45"/>
        <v>0</v>
      </c>
    </row>
    <row r="45" s="122" customFormat="1" ht="24" customHeight="1" spans="1:26">
      <c r="A45" s="37"/>
      <c r="B45" s="83" t="s">
        <v>58</v>
      </c>
      <c r="C45" s="69">
        <v>37</v>
      </c>
      <c r="D45" s="69">
        <v>77.421</v>
      </c>
      <c r="E45" s="69">
        <v>37</v>
      </c>
      <c r="F45" s="69">
        <v>77.421</v>
      </c>
      <c r="G45" s="88">
        <f t="shared" si="1"/>
        <v>1</v>
      </c>
      <c r="H45" s="69">
        <v>37</v>
      </c>
      <c r="I45" s="69">
        <v>77.421</v>
      </c>
      <c r="J45" s="88">
        <f t="shared" si="3"/>
        <v>1</v>
      </c>
      <c r="K45" s="105">
        <v>1200</v>
      </c>
      <c r="L45" s="105">
        <v>1200</v>
      </c>
      <c r="M45" s="105"/>
      <c r="N45" s="105">
        <v>1200</v>
      </c>
      <c r="O45" s="105"/>
      <c r="P45" s="105">
        <v>1200</v>
      </c>
      <c r="Q45" s="88">
        <f t="shared" si="4"/>
        <v>1</v>
      </c>
      <c r="R45" s="105">
        <v>1200</v>
      </c>
      <c r="S45" s="88">
        <f t="shared" si="6"/>
        <v>1</v>
      </c>
      <c r="T45" s="69">
        <v>22</v>
      </c>
      <c r="U45" s="69">
        <v>15</v>
      </c>
      <c r="V45" s="69"/>
      <c r="W45" s="69">
        <v>7</v>
      </c>
      <c r="X45" s="69">
        <v>5755</v>
      </c>
      <c r="Y45" s="69">
        <v>21756</v>
      </c>
      <c r="Z45" s="69">
        <v>0</v>
      </c>
    </row>
    <row r="46" s="122" customFormat="1" ht="24" customHeight="1" spans="1:26">
      <c r="A46" s="37"/>
      <c r="B46" s="83" t="s">
        <v>59</v>
      </c>
      <c r="C46" s="69"/>
      <c r="D46" s="69"/>
      <c r="E46" s="69"/>
      <c r="F46" s="69"/>
      <c r="G46" s="88"/>
      <c r="H46" s="69"/>
      <c r="I46" s="69"/>
      <c r="J46" s="88"/>
      <c r="K46" s="105"/>
      <c r="L46" s="105"/>
      <c r="M46" s="105"/>
      <c r="N46" s="105"/>
      <c r="O46" s="105"/>
      <c r="P46" s="105"/>
      <c r="Q46" s="88"/>
      <c r="R46" s="105"/>
      <c r="S46" s="88"/>
      <c r="T46" s="69"/>
      <c r="U46" s="69"/>
      <c r="V46" s="69"/>
      <c r="W46" s="69"/>
      <c r="X46" s="69"/>
      <c r="Y46" s="69"/>
      <c r="Z46" s="69">
        <v>0</v>
      </c>
    </row>
    <row r="47" s="122" customFormat="1" ht="24" customHeight="1" spans="1:26">
      <c r="A47" s="37"/>
      <c r="B47" s="83" t="s">
        <v>60</v>
      </c>
      <c r="C47" s="69"/>
      <c r="D47" s="69"/>
      <c r="E47" s="69"/>
      <c r="F47" s="69"/>
      <c r="G47" s="88"/>
      <c r="H47" s="69"/>
      <c r="I47" s="69"/>
      <c r="J47" s="88"/>
      <c r="K47" s="105"/>
      <c r="L47" s="105"/>
      <c r="M47" s="105"/>
      <c r="N47" s="105"/>
      <c r="O47" s="105"/>
      <c r="P47" s="105"/>
      <c r="Q47" s="88"/>
      <c r="R47" s="105"/>
      <c r="S47" s="88"/>
      <c r="T47" s="69"/>
      <c r="U47" s="69"/>
      <c r="V47" s="69"/>
      <c r="W47" s="69"/>
      <c r="X47" s="69"/>
      <c r="Y47" s="69"/>
      <c r="Z47" s="69">
        <v>0</v>
      </c>
    </row>
    <row r="48" s="122" customFormat="1" ht="24" customHeight="1" spans="1:26">
      <c r="A48" s="37"/>
      <c r="B48" s="86" t="s">
        <v>61</v>
      </c>
      <c r="C48" s="69">
        <v>14</v>
      </c>
      <c r="D48" s="69"/>
      <c r="E48" s="69">
        <v>14</v>
      </c>
      <c r="F48" s="69"/>
      <c r="G48" s="88">
        <f>E48/C48</f>
        <v>1</v>
      </c>
      <c r="H48" s="69">
        <v>14</v>
      </c>
      <c r="I48" s="69"/>
      <c r="J48" s="88">
        <f>H48/C48</f>
        <v>1</v>
      </c>
      <c r="K48" s="105">
        <v>382.6</v>
      </c>
      <c r="L48" s="105">
        <v>382.6</v>
      </c>
      <c r="M48" s="105"/>
      <c r="N48" s="105">
        <v>382.6</v>
      </c>
      <c r="O48" s="105"/>
      <c r="P48" s="105">
        <v>382.6</v>
      </c>
      <c r="Q48" s="88">
        <f>P48/K48</f>
        <v>1</v>
      </c>
      <c r="R48" s="105">
        <v>382.6</v>
      </c>
      <c r="S48" s="88">
        <f>R48/L48</f>
        <v>1</v>
      </c>
      <c r="T48" s="69">
        <v>5</v>
      </c>
      <c r="U48" s="69">
        <v>5</v>
      </c>
      <c r="V48" s="69"/>
      <c r="W48" s="69"/>
      <c r="X48" s="69">
        <v>1237</v>
      </c>
      <c r="Y48" s="69">
        <v>4414</v>
      </c>
      <c r="Z48" s="69">
        <v>0</v>
      </c>
    </row>
    <row r="49" s="122" customFormat="1" ht="24" customHeight="1" spans="1:26">
      <c r="A49" s="37"/>
      <c r="B49" s="83" t="s">
        <v>62</v>
      </c>
      <c r="C49" s="69">
        <v>3</v>
      </c>
      <c r="D49" s="69"/>
      <c r="E49" s="69">
        <v>3</v>
      </c>
      <c r="F49" s="69"/>
      <c r="G49" s="88">
        <f>E49/C49</f>
        <v>1</v>
      </c>
      <c r="H49" s="69">
        <v>3</v>
      </c>
      <c r="I49" s="69"/>
      <c r="J49" s="88">
        <f>H49/C49</f>
        <v>1</v>
      </c>
      <c r="K49" s="105">
        <v>417.4</v>
      </c>
      <c r="L49" s="105">
        <v>417.4</v>
      </c>
      <c r="M49" s="105"/>
      <c r="N49" s="105">
        <v>417.4</v>
      </c>
      <c r="O49" s="105"/>
      <c r="P49" s="105">
        <v>417.4</v>
      </c>
      <c r="Q49" s="88">
        <f>P49/K49</f>
        <v>1</v>
      </c>
      <c r="R49" s="105">
        <v>417.4</v>
      </c>
      <c r="S49" s="88">
        <f>R49/L49</f>
        <v>1</v>
      </c>
      <c r="T49" s="69">
        <v>3</v>
      </c>
      <c r="U49" s="69">
        <v>1</v>
      </c>
      <c r="V49" s="69">
        <v>1</v>
      </c>
      <c r="W49" s="69">
        <v>1</v>
      </c>
      <c r="X49" s="69">
        <v>757</v>
      </c>
      <c r="Y49" s="69">
        <v>2406</v>
      </c>
      <c r="Z49" s="69">
        <v>0</v>
      </c>
    </row>
    <row r="50" s="120" customFormat="1" customHeight="1" spans="1:26">
      <c r="A50" s="74" t="s">
        <v>71</v>
      </c>
      <c r="B50" s="74" t="s">
        <v>56</v>
      </c>
      <c r="C50" s="75">
        <f t="shared" ref="C50:F50" si="46">SUM(C51+C54+C55+C56)</f>
        <v>0</v>
      </c>
      <c r="D50" s="75">
        <f t="shared" si="46"/>
        <v>0</v>
      </c>
      <c r="E50" s="75">
        <f t="shared" si="46"/>
        <v>0</v>
      </c>
      <c r="F50" s="75">
        <f t="shared" si="46"/>
        <v>0</v>
      </c>
      <c r="G50" s="87" t="e">
        <f t="shared" si="1"/>
        <v>#DIV/0!</v>
      </c>
      <c r="H50" s="75">
        <f t="shared" ref="H50:P50" si="47">SUM(H51+H54+H55+H56)</f>
        <v>0</v>
      </c>
      <c r="I50" s="75">
        <f t="shared" si="47"/>
        <v>0</v>
      </c>
      <c r="J50" s="87" t="e">
        <f t="shared" si="3"/>
        <v>#DIV/0!</v>
      </c>
      <c r="K50" s="101">
        <f t="shared" si="47"/>
        <v>0</v>
      </c>
      <c r="L50" s="101">
        <f t="shared" si="47"/>
        <v>0</v>
      </c>
      <c r="M50" s="101">
        <f t="shared" si="47"/>
        <v>0</v>
      </c>
      <c r="N50" s="101">
        <f t="shared" si="47"/>
        <v>0</v>
      </c>
      <c r="O50" s="101">
        <f t="shared" si="47"/>
        <v>0</v>
      </c>
      <c r="P50" s="101">
        <f t="shared" si="47"/>
        <v>0</v>
      </c>
      <c r="Q50" s="87" t="e">
        <f t="shared" si="4"/>
        <v>#DIV/0!</v>
      </c>
      <c r="R50" s="101">
        <f t="shared" ref="R50:Z50" si="48">SUM(R51+R54+R55+R56)</f>
        <v>0</v>
      </c>
      <c r="S50" s="87" t="e">
        <f t="shared" si="6"/>
        <v>#DIV/0!</v>
      </c>
      <c r="T50" s="75">
        <f t="shared" si="48"/>
        <v>0</v>
      </c>
      <c r="U50" s="75">
        <f t="shared" si="48"/>
        <v>0</v>
      </c>
      <c r="V50" s="75">
        <f t="shared" si="48"/>
        <v>0</v>
      </c>
      <c r="W50" s="75">
        <f t="shared" si="48"/>
        <v>0</v>
      </c>
      <c r="X50" s="75">
        <f t="shared" si="48"/>
        <v>0</v>
      </c>
      <c r="Y50" s="75">
        <f t="shared" si="48"/>
        <v>0</v>
      </c>
      <c r="Z50" s="75">
        <f t="shared" si="48"/>
        <v>0</v>
      </c>
    </row>
    <row r="51" s="118" customFormat="1" customHeight="1" spans="1:26">
      <c r="A51" s="35"/>
      <c r="B51" s="83" t="s">
        <v>57</v>
      </c>
      <c r="C51" s="94">
        <v>0</v>
      </c>
      <c r="D51" s="94">
        <v>0</v>
      </c>
      <c r="E51" s="94">
        <v>0</v>
      </c>
      <c r="F51" s="94">
        <v>0</v>
      </c>
      <c r="G51" s="88" t="e">
        <f t="shared" si="1"/>
        <v>#DIV/0!</v>
      </c>
      <c r="H51" s="94">
        <v>0</v>
      </c>
      <c r="I51" s="94">
        <v>0</v>
      </c>
      <c r="J51" s="88" t="e">
        <f t="shared" si="3"/>
        <v>#DIV/0!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0</v>
      </c>
      <c r="Q51" s="88" t="e">
        <f t="shared" si="4"/>
        <v>#DIV/0!</v>
      </c>
      <c r="R51" s="106">
        <v>0</v>
      </c>
      <c r="S51" s="88" t="e">
        <f t="shared" si="6"/>
        <v>#DIV/0!</v>
      </c>
      <c r="T51" s="94">
        <v>0</v>
      </c>
      <c r="U51" s="94">
        <v>0</v>
      </c>
      <c r="V51" s="94">
        <v>0</v>
      </c>
      <c r="W51" s="94">
        <v>0</v>
      </c>
      <c r="X51" s="94">
        <v>0</v>
      </c>
      <c r="Y51" s="94">
        <v>0</v>
      </c>
      <c r="Z51" s="94">
        <v>0</v>
      </c>
    </row>
    <row r="52" s="122" customFormat="1" ht="24" customHeight="1" spans="1:26">
      <c r="A52" s="36"/>
      <c r="B52" s="83" t="s">
        <v>58</v>
      </c>
      <c r="C52" s="94">
        <v>0</v>
      </c>
      <c r="D52" s="94">
        <v>0</v>
      </c>
      <c r="E52" s="94">
        <v>0</v>
      </c>
      <c r="F52" s="94">
        <v>0</v>
      </c>
      <c r="G52" s="88" t="e">
        <f t="shared" si="1"/>
        <v>#DIV/0!</v>
      </c>
      <c r="H52" s="94">
        <v>0</v>
      </c>
      <c r="I52" s="94">
        <v>0</v>
      </c>
      <c r="J52" s="88" t="e">
        <f t="shared" si="3"/>
        <v>#DIV/0!</v>
      </c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0</v>
      </c>
      <c r="Q52" s="88" t="e">
        <f t="shared" si="4"/>
        <v>#DIV/0!</v>
      </c>
      <c r="R52" s="106">
        <v>0</v>
      </c>
      <c r="S52" s="88" t="e">
        <f t="shared" si="6"/>
        <v>#DIV/0!</v>
      </c>
      <c r="T52" s="94">
        <v>0</v>
      </c>
      <c r="U52" s="94">
        <v>0</v>
      </c>
      <c r="V52" s="94">
        <v>0</v>
      </c>
      <c r="W52" s="94">
        <v>0</v>
      </c>
      <c r="X52" s="94">
        <v>0</v>
      </c>
      <c r="Y52" s="94">
        <v>0</v>
      </c>
      <c r="Z52" s="94">
        <v>0</v>
      </c>
    </row>
    <row r="53" s="122" customFormat="1" ht="24" customHeight="1" spans="1:26">
      <c r="A53" s="36"/>
      <c r="B53" s="83" t="s">
        <v>59</v>
      </c>
      <c r="C53" s="94">
        <v>0</v>
      </c>
      <c r="D53" s="94">
        <v>0</v>
      </c>
      <c r="E53" s="94">
        <v>0</v>
      </c>
      <c r="F53" s="94">
        <v>0</v>
      </c>
      <c r="G53" s="88" t="e">
        <f t="shared" si="1"/>
        <v>#DIV/0!</v>
      </c>
      <c r="H53" s="94">
        <v>0</v>
      </c>
      <c r="I53" s="94">
        <v>0</v>
      </c>
      <c r="J53" s="88" t="e">
        <f t="shared" si="3"/>
        <v>#DIV/0!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0</v>
      </c>
      <c r="Q53" s="88" t="e">
        <f t="shared" si="4"/>
        <v>#DIV/0!</v>
      </c>
      <c r="R53" s="106">
        <v>0</v>
      </c>
      <c r="S53" s="88" t="e">
        <f t="shared" si="6"/>
        <v>#DIV/0!</v>
      </c>
      <c r="T53" s="94">
        <v>0</v>
      </c>
      <c r="U53" s="94">
        <v>0</v>
      </c>
      <c r="V53" s="94">
        <v>0</v>
      </c>
      <c r="W53" s="94">
        <v>0</v>
      </c>
      <c r="X53" s="94">
        <v>0</v>
      </c>
      <c r="Y53" s="94">
        <v>0</v>
      </c>
      <c r="Z53" s="94">
        <v>0</v>
      </c>
    </row>
    <row r="54" s="122" customFormat="1" ht="24" customHeight="1" spans="1:26">
      <c r="A54" s="36"/>
      <c r="B54" s="83" t="s">
        <v>60</v>
      </c>
      <c r="C54" s="94">
        <v>0</v>
      </c>
      <c r="D54" s="94">
        <v>0</v>
      </c>
      <c r="E54" s="94">
        <v>0</v>
      </c>
      <c r="F54" s="94">
        <v>0</v>
      </c>
      <c r="G54" s="88" t="e">
        <f t="shared" si="1"/>
        <v>#DIV/0!</v>
      </c>
      <c r="H54" s="94">
        <v>0</v>
      </c>
      <c r="I54" s="94">
        <v>0</v>
      </c>
      <c r="J54" s="88" t="e">
        <f t="shared" si="3"/>
        <v>#DIV/0!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0</v>
      </c>
      <c r="Q54" s="88" t="e">
        <f t="shared" si="4"/>
        <v>#DIV/0!</v>
      </c>
      <c r="R54" s="106">
        <v>0</v>
      </c>
      <c r="S54" s="88" t="e">
        <f t="shared" si="6"/>
        <v>#DIV/0!</v>
      </c>
      <c r="T54" s="94">
        <v>0</v>
      </c>
      <c r="U54" s="94">
        <v>0</v>
      </c>
      <c r="V54" s="94">
        <v>0</v>
      </c>
      <c r="W54" s="94">
        <v>0</v>
      </c>
      <c r="X54" s="94">
        <v>0</v>
      </c>
      <c r="Y54" s="94">
        <v>0</v>
      </c>
      <c r="Z54" s="94">
        <v>0</v>
      </c>
    </row>
    <row r="55" s="122" customFormat="1" ht="24" customHeight="1" spans="1:26">
      <c r="A55" s="36"/>
      <c r="B55" s="86" t="s">
        <v>61</v>
      </c>
      <c r="C55" s="94">
        <v>0</v>
      </c>
      <c r="D55" s="94">
        <v>0</v>
      </c>
      <c r="E55" s="94">
        <v>0</v>
      </c>
      <c r="F55" s="94">
        <v>0</v>
      </c>
      <c r="G55" s="88" t="e">
        <f t="shared" si="1"/>
        <v>#DIV/0!</v>
      </c>
      <c r="H55" s="94">
        <v>0</v>
      </c>
      <c r="I55" s="94">
        <v>0</v>
      </c>
      <c r="J55" s="88" t="e">
        <f t="shared" si="3"/>
        <v>#DIV/0!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0</v>
      </c>
      <c r="Q55" s="88" t="e">
        <f t="shared" si="4"/>
        <v>#DIV/0!</v>
      </c>
      <c r="R55" s="106">
        <v>0</v>
      </c>
      <c r="S55" s="88" t="e">
        <f t="shared" si="6"/>
        <v>#DIV/0!</v>
      </c>
      <c r="T55" s="94">
        <v>0</v>
      </c>
      <c r="U55" s="94">
        <v>0</v>
      </c>
      <c r="V55" s="94">
        <v>0</v>
      </c>
      <c r="W55" s="94">
        <v>0</v>
      </c>
      <c r="X55" s="94">
        <v>0</v>
      </c>
      <c r="Y55" s="94">
        <v>0</v>
      </c>
      <c r="Z55" s="94">
        <v>0</v>
      </c>
    </row>
    <row r="56" s="122" customFormat="1" ht="24" customHeight="1" spans="1:26">
      <c r="A56" s="38"/>
      <c r="B56" s="83" t="s">
        <v>62</v>
      </c>
      <c r="C56" s="94">
        <v>0</v>
      </c>
      <c r="D56" s="94">
        <v>0</v>
      </c>
      <c r="E56" s="94">
        <v>0</v>
      </c>
      <c r="F56" s="94">
        <v>0</v>
      </c>
      <c r="G56" s="88" t="e">
        <f t="shared" si="1"/>
        <v>#DIV/0!</v>
      </c>
      <c r="H56" s="94">
        <v>0</v>
      </c>
      <c r="I56" s="94">
        <v>0</v>
      </c>
      <c r="J56" s="88" t="e">
        <f t="shared" si="3"/>
        <v>#DIV/0!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0</v>
      </c>
      <c r="Q56" s="88" t="e">
        <f t="shared" si="4"/>
        <v>#DIV/0!</v>
      </c>
      <c r="R56" s="106">
        <v>0</v>
      </c>
      <c r="S56" s="88" t="e">
        <f t="shared" si="6"/>
        <v>#DIV/0!</v>
      </c>
      <c r="T56" s="94">
        <v>0</v>
      </c>
      <c r="U56" s="94">
        <v>0</v>
      </c>
      <c r="V56" s="94">
        <v>0</v>
      </c>
      <c r="W56" s="94">
        <v>0</v>
      </c>
      <c r="X56" s="94">
        <v>0</v>
      </c>
      <c r="Y56" s="94">
        <v>0</v>
      </c>
      <c r="Z56" s="94">
        <v>0</v>
      </c>
    </row>
    <row r="57" s="120" customFormat="1" customHeight="1" spans="1:26">
      <c r="A57" s="74" t="s">
        <v>72</v>
      </c>
      <c r="B57" s="74" t="s">
        <v>56</v>
      </c>
      <c r="C57" s="75">
        <f t="shared" ref="C57:F57" si="49">C58+C61+C62+C63</f>
        <v>0</v>
      </c>
      <c r="D57" s="75">
        <f t="shared" si="49"/>
        <v>0</v>
      </c>
      <c r="E57" s="75">
        <f t="shared" si="49"/>
        <v>0</v>
      </c>
      <c r="F57" s="75">
        <f t="shared" si="49"/>
        <v>0</v>
      </c>
      <c r="G57" s="87" t="e">
        <f t="shared" si="1"/>
        <v>#DIV/0!</v>
      </c>
      <c r="H57" s="75">
        <f t="shared" ref="H57:P57" si="50">H58+H61+H62+H63</f>
        <v>0</v>
      </c>
      <c r="I57" s="75">
        <f t="shared" si="50"/>
        <v>0</v>
      </c>
      <c r="J57" s="87" t="e">
        <f t="shared" si="3"/>
        <v>#DIV/0!</v>
      </c>
      <c r="K57" s="101">
        <f t="shared" si="50"/>
        <v>0</v>
      </c>
      <c r="L57" s="101">
        <f t="shared" si="50"/>
        <v>0</v>
      </c>
      <c r="M57" s="101">
        <f t="shared" si="50"/>
        <v>0</v>
      </c>
      <c r="N57" s="101">
        <f t="shared" si="50"/>
        <v>0</v>
      </c>
      <c r="O57" s="101">
        <f t="shared" si="50"/>
        <v>0</v>
      </c>
      <c r="P57" s="101">
        <f t="shared" si="50"/>
        <v>0</v>
      </c>
      <c r="Q57" s="87" t="e">
        <f t="shared" si="4"/>
        <v>#DIV/0!</v>
      </c>
      <c r="R57" s="101">
        <f t="shared" ref="R57:Y57" si="51">R58+R61+R62+R63</f>
        <v>0</v>
      </c>
      <c r="S57" s="87" t="e">
        <f t="shared" si="6"/>
        <v>#DIV/0!</v>
      </c>
      <c r="T57" s="75">
        <f t="shared" si="51"/>
        <v>0</v>
      </c>
      <c r="U57" s="75">
        <f t="shared" si="51"/>
        <v>0</v>
      </c>
      <c r="V57" s="75">
        <f t="shared" si="51"/>
        <v>0</v>
      </c>
      <c r="W57" s="75">
        <f t="shared" si="51"/>
        <v>0</v>
      </c>
      <c r="X57" s="75">
        <f t="shared" si="51"/>
        <v>0</v>
      </c>
      <c r="Y57" s="75">
        <f t="shared" si="51"/>
        <v>0</v>
      </c>
      <c r="Z57" s="74"/>
    </row>
    <row r="58" s="118" customFormat="1" customHeight="1" spans="1:26">
      <c r="A58" s="37"/>
      <c r="B58" s="83" t="s">
        <v>57</v>
      </c>
      <c r="C58" s="84">
        <f>C59+C60</f>
        <v>0</v>
      </c>
      <c r="D58" s="84">
        <f t="shared" ref="D58:Z58" si="52">D59+D60</f>
        <v>0</v>
      </c>
      <c r="E58" s="84">
        <f t="shared" si="52"/>
        <v>0</v>
      </c>
      <c r="F58" s="84">
        <f t="shared" si="52"/>
        <v>0</v>
      </c>
      <c r="G58" s="88" t="e">
        <f t="shared" ref="G58:G63" si="53">E58/C58</f>
        <v>#DIV/0!</v>
      </c>
      <c r="H58" s="84">
        <f t="shared" si="52"/>
        <v>0</v>
      </c>
      <c r="I58" s="84">
        <f t="shared" si="52"/>
        <v>0</v>
      </c>
      <c r="J58" s="88" t="e">
        <f t="shared" ref="J58:J63" si="54">H58/C58</f>
        <v>#DIV/0!</v>
      </c>
      <c r="K58" s="104">
        <f t="shared" si="52"/>
        <v>0</v>
      </c>
      <c r="L58" s="104">
        <f t="shared" si="52"/>
        <v>0</v>
      </c>
      <c r="M58" s="104">
        <f t="shared" si="52"/>
        <v>0</v>
      </c>
      <c r="N58" s="104">
        <f t="shared" si="52"/>
        <v>0</v>
      </c>
      <c r="O58" s="104">
        <f t="shared" si="52"/>
        <v>0</v>
      </c>
      <c r="P58" s="104">
        <f t="shared" si="52"/>
        <v>0</v>
      </c>
      <c r="Q58" s="88" t="e">
        <f t="shared" ref="Q58:Q63" si="55">P58/K58</f>
        <v>#DIV/0!</v>
      </c>
      <c r="R58" s="104">
        <f t="shared" si="52"/>
        <v>0</v>
      </c>
      <c r="S58" s="84" t="e">
        <f t="shared" si="52"/>
        <v>#DIV/0!</v>
      </c>
      <c r="T58" s="84">
        <f t="shared" si="52"/>
        <v>0</v>
      </c>
      <c r="U58" s="84">
        <f t="shared" si="52"/>
        <v>0</v>
      </c>
      <c r="V58" s="84">
        <f t="shared" si="52"/>
        <v>0</v>
      </c>
      <c r="W58" s="84">
        <f t="shared" si="52"/>
        <v>0</v>
      </c>
      <c r="X58" s="84">
        <f t="shared" si="52"/>
        <v>0</v>
      </c>
      <c r="Y58" s="84">
        <f t="shared" si="52"/>
        <v>0</v>
      </c>
      <c r="Z58" s="84">
        <f t="shared" si="52"/>
        <v>0</v>
      </c>
    </row>
    <row r="59" s="59" customFormat="1" ht="24" customHeight="1" spans="1:27">
      <c r="A59" s="38"/>
      <c r="B59" s="90" t="s">
        <v>66</v>
      </c>
      <c r="C59" s="93">
        <v>0</v>
      </c>
      <c r="D59" s="93">
        <v>0</v>
      </c>
      <c r="E59" s="93">
        <v>0</v>
      </c>
      <c r="F59" s="93">
        <v>0</v>
      </c>
      <c r="G59" s="88" t="e">
        <f t="shared" si="53"/>
        <v>#DIV/0!</v>
      </c>
      <c r="H59" s="93">
        <v>0</v>
      </c>
      <c r="I59" s="93">
        <v>0</v>
      </c>
      <c r="J59" s="88" t="e">
        <f t="shared" si="54"/>
        <v>#DIV/0!</v>
      </c>
      <c r="K59" s="147">
        <v>0</v>
      </c>
      <c r="L59" s="147">
        <v>0</v>
      </c>
      <c r="M59" s="147">
        <v>0</v>
      </c>
      <c r="N59" s="147">
        <v>0</v>
      </c>
      <c r="O59" s="147">
        <v>0</v>
      </c>
      <c r="P59" s="147">
        <v>0</v>
      </c>
      <c r="Q59" s="88" t="e">
        <f t="shared" si="55"/>
        <v>#DIV/0!</v>
      </c>
      <c r="R59" s="147">
        <v>0</v>
      </c>
      <c r="S59" s="91" t="e">
        <f t="shared" si="6"/>
        <v>#DIV/0!</v>
      </c>
      <c r="T59" s="93">
        <v>0</v>
      </c>
      <c r="U59" s="93">
        <v>0</v>
      </c>
      <c r="V59" s="93">
        <v>0</v>
      </c>
      <c r="W59" s="93">
        <v>0</v>
      </c>
      <c r="X59" s="93">
        <v>0</v>
      </c>
      <c r="Y59" s="93">
        <v>0</v>
      </c>
      <c r="Z59" s="93">
        <v>0</v>
      </c>
      <c r="AA59" s="56"/>
    </row>
    <row r="60" s="59" customFormat="1" ht="24" customHeight="1" spans="1:27">
      <c r="A60" s="38"/>
      <c r="B60" s="90" t="s">
        <v>67</v>
      </c>
      <c r="C60" s="93">
        <v>0</v>
      </c>
      <c r="D60" s="93">
        <v>0</v>
      </c>
      <c r="E60" s="93">
        <v>0</v>
      </c>
      <c r="F60" s="93">
        <v>0</v>
      </c>
      <c r="G60" s="88" t="e">
        <f t="shared" si="53"/>
        <v>#DIV/0!</v>
      </c>
      <c r="H60" s="93">
        <v>0</v>
      </c>
      <c r="I60" s="93">
        <v>0</v>
      </c>
      <c r="J60" s="88" t="e">
        <f t="shared" si="54"/>
        <v>#DIV/0!</v>
      </c>
      <c r="K60" s="147">
        <v>0</v>
      </c>
      <c r="L60" s="147">
        <v>0</v>
      </c>
      <c r="M60" s="147">
        <v>0</v>
      </c>
      <c r="N60" s="147">
        <v>0</v>
      </c>
      <c r="O60" s="147">
        <v>0</v>
      </c>
      <c r="P60" s="147">
        <v>0</v>
      </c>
      <c r="Q60" s="88" t="e">
        <f t="shared" si="55"/>
        <v>#DIV/0!</v>
      </c>
      <c r="R60" s="147">
        <v>0</v>
      </c>
      <c r="S60" s="91" t="e">
        <f t="shared" si="6"/>
        <v>#DIV/0!</v>
      </c>
      <c r="T60" s="93">
        <v>0</v>
      </c>
      <c r="U60" s="93">
        <v>0</v>
      </c>
      <c r="V60" s="93">
        <v>0</v>
      </c>
      <c r="W60" s="93">
        <v>0</v>
      </c>
      <c r="X60" s="93">
        <v>0</v>
      </c>
      <c r="Y60" s="93">
        <v>0</v>
      </c>
      <c r="Z60" s="93">
        <v>0</v>
      </c>
      <c r="AA60" s="56"/>
    </row>
    <row r="61" s="59" customFormat="1" ht="24" customHeight="1" spans="1:27">
      <c r="A61" s="38"/>
      <c r="B61" s="90" t="s">
        <v>68</v>
      </c>
      <c r="C61" s="93">
        <v>0</v>
      </c>
      <c r="D61" s="93">
        <v>0</v>
      </c>
      <c r="E61" s="93">
        <v>0</v>
      </c>
      <c r="F61" s="93">
        <v>0</v>
      </c>
      <c r="G61" s="88" t="e">
        <f t="shared" si="53"/>
        <v>#DIV/0!</v>
      </c>
      <c r="H61" s="93">
        <v>0</v>
      </c>
      <c r="I61" s="93">
        <v>0</v>
      </c>
      <c r="J61" s="88" t="e">
        <f t="shared" si="54"/>
        <v>#DIV/0!</v>
      </c>
      <c r="K61" s="147">
        <v>0</v>
      </c>
      <c r="L61" s="147">
        <v>0</v>
      </c>
      <c r="M61" s="147">
        <v>0</v>
      </c>
      <c r="N61" s="147">
        <v>0</v>
      </c>
      <c r="O61" s="147">
        <v>0</v>
      </c>
      <c r="P61" s="147">
        <v>0</v>
      </c>
      <c r="Q61" s="88" t="e">
        <f t="shared" si="55"/>
        <v>#DIV/0!</v>
      </c>
      <c r="R61" s="147">
        <v>0</v>
      </c>
      <c r="S61" s="91" t="e">
        <f t="shared" si="6"/>
        <v>#DIV/0!</v>
      </c>
      <c r="T61" s="93">
        <v>0</v>
      </c>
      <c r="U61" s="93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56"/>
    </row>
    <row r="62" s="59" customFormat="1" ht="33" customHeight="1" spans="1:27">
      <c r="A62" s="37"/>
      <c r="B62" s="92" t="s">
        <v>69</v>
      </c>
      <c r="C62" s="93">
        <v>0</v>
      </c>
      <c r="D62" s="93">
        <v>0</v>
      </c>
      <c r="E62" s="93">
        <v>0</v>
      </c>
      <c r="F62" s="93">
        <v>0</v>
      </c>
      <c r="G62" s="88" t="e">
        <f t="shared" si="53"/>
        <v>#DIV/0!</v>
      </c>
      <c r="H62" s="93">
        <v>0</v>
      </c>
      <c r="I62" s="93">
        <v>0</v>
      </c>
      <c r="J62" s="88" t="e">
        <f t="shared" si="54"/>
        <v>#DIV/0!</v>
      </c>
      <c r="K62" s="147">
        <v>0</v>
      </c>
      <c r="L62" s="147">
        <v>0</v>
      </c>
      <c r="M62" s="147">
        <v>0</v>
      </c>
      <c r="N62" s="147">
        <v>0</v>
      </c>
      <c r="O62" s="147">
        <v>0</v>
      </c>
      <c r="P62" s="147">
        <v>0</v>
      </c>
      <c r="Q62" s="88" t="e">
        <f t="shared" si="55"/>
        <v>#DIV/0!</v>
      </c>
      <c r="R62" s="147">
        <v>0</v>
      </c>
      <c r="S62" s="91" t="e">
        <f t="shared" si="6"/>
        <v>#DIV/0!</v>
      </c>
      <c r="T62" s="93">
        <v>0</v>
      </c>
      <c r="U62" s="93">
        <v>0</v>
      </c>
      <c r="V62" s="93">
        <v>0</v>
      </c>
      <c r="W62" s="93">
        <v>0</v>
      </c>
      <c r="X62" s="93">
        <v>0</v>
      </c>
      <c r="Y62" s="93">
        <v>0</v>
      </c>
      <c r="Z62" s="93">
        <v>0</v>
      </c>
      <c r="AA62" s="55"/>
    </row>
    <row r="63" s="59" customFormat="1" ht="24" customHeight="1" spans="1:27">
      <c r="A63" s="38"/>
      <c r="B63" s="90" t="s">
        <v>70</v>
      </c>
      <c r="C63" s="93">
        <v>0</v>
      </c>
      <c r="D63" s="93">
        <v>0</v>
      </c>
      <c r="E63" s="93">
        <v>0</v>
      </c>
      <c r="F63" s="93">
        <v>0</v>
      </c>
      <c r="G63" s="88" t="e">
        <f t="shared" si="53"/>
        <v>#DIV/0!</v>
      </c>
      <c r="H63" s="93">
        <v>0</v>
      </c>
      <c r="I63" s="93">
        <v>0</v>
      </c>
      <c r="J63" s="88" t="e">
        <f t="shared" si="54"/>
        <v>#DIV/0!</v>
      </c>
      <c r="K63" s="147">
        <v>0</v>
      </c>
      <c r="L63" s="147">
        <v>0</v>
      </c>
      <c r="M63" s="147">
        <v>0</v>
      </c>
      <c r="N63" s="147">
        <v>0</v>
      </c>
      <c r="O63" s="147">
        <v>0</v>
      </c>
      <c r="P63" s="147">
        <v>0</v>
      </c>
      <c r="Q63" s="88" t="e">
        <f t="shared" si="55"/>
        <v>#DIV/0!</v>
      </c>
      <c r="R63" s="147">
        <v>0</v>
      </c>
      <c r="S63" s="91" t="e">
        <f t="shared" si="6"/>
        <v>#DIV/0!</v>
      </c>
      <c r="T63" s="93">
        <v>0</v>
      </c>
      <c r="U63" s="93">
        <v>0</v>
      </c>
      <c r="V63" s="93">
        <v>0</v>
      </c>
      <c r="W63" s="93">
        <v>0</v>
      </c>
      <c r="X63" s="93">
        <v>0</v>
      </c>
      <c r="Y63" s="93">
        <v>0</v>
      </c>
      <c r="Z63" s="93">
        <v>0</v>
      </c>
      <c r="AA63" s="56"/>
    </row>
    <row r="64" s="120" customFormat="1" customHeight="1" spans="1:26">
      <c r="A64" s="74" t="s">
        <v>73</v>
      </c>
      <c r="B64" s="74" t="s">
        <v>56</v>
      </c>
      <c r="C64" s="75">
        <f t="shared" ref="C64:F64" si="56">SUM(C65+C68+C69+C70)</f>
        <v>0</v>
      </c>
      <c r="D64" s="75">
        <f t="shared" si="56"/>
        <v>0</v>
      </c>
      <c r="E64" s="75">
        <f t="shared" si="56"/>
        <v>0</v>
      </c>
      <c r="F64" s="75">
        <f t="shared" si="56"/>
        <v>0</v>
      </c>
      <c r="G64" s="87" t="e">
        <f t="shared" si="1"/>
        <v>#DIV/0!</v>
      </c>
      <c r="H64" s="75">
        <f t="shared" ref="H64:P64" si="57">SUM(H65+H68+H69+H70)</f>
        <v>0</v>
      </c>
      <c r="I64" s="75">
        <f t="shared" si="57"/>
        <v>0</v>
      </c>
      <c r="J64" s="87" t="e">
        <f t="shared" si="3"/>
        <v>#DIV/0!</v>
      </c>
      <c r="K64" s="101">
        <f t="shared" si="57"/>
        <v>0</v>
      </c>
      <c r="L64" s="101">
        <f t="shared" si="57"/>
        <v>0</v>
      </c>
      <c r="M64" s="101">
        <f t="shared" si="57"/>
        <v>0</v>
      </c>
      <c r="N64" s="101">
        <f t="shared" si="57"/>
        <v>0</v>
      </c>
      <c r="O64" s="101">
        <f t="shared" si="57"/>
        <v>0</v>
      </c>
      <c r="P64" s="101">
        <f t="shared" si="57"/>
        <v>0</v>
      </c>
      <c r="Q64" s="87" t="e">
        <f t="shared" si="4"/>
        <v>#DIV/0!</v>
      </c>
      <c r="R64" s="101">
        <f t="shared" ref="R64:Z64" si="58">SUM(R65+R68+R69+R70)</f>
        <v>0</v>
      </c>
      <c r="S64" s="87" t="e">
        <f t="shared" si="6"/>
        <v>#DIV/0!</v>
      </c>
      <c r="T64" s="75">
        <f t="shared" si="58"/>
        <v>0</v>
      </c>
      <c r="U64" s="75">
        <f t="shared" si="58"/>
        <v>0</v>
      </c>
      <c r="V64" s="75">
        <f t="shared" si="58"/>
        <v>0</v>
      </c>
      <c r="W64" s="75">
        <f t="shared" si="58"/>
        <v>0</v>
      </c>
      <c r="X64" s="75">
        <f t="shared" si="58"/>
        <v>0</v>
      </c>
      <c r="Y64" s="75">
        <f t="shared" si="58"/>
        <v>0</v>
      </c>
      <c r="Z64" s="75">
        <f t="shared" si="58"/>
        <v>0</v>
      </c>
    </row>
    <row r="65" s="118" customFormat="1" customHeight="1" spans="1:26">
      <c r="A65" s="35"/>
      <c r="B65" s="83" t="s">
        <v>57</v>
      </c>
      <c r="C65" s="69">
        <v>0</v>
      </c>
      <c r="D65" s="69">
        <v>0</v>
      </c>
      <c r="E65" s="69">
        <v>0</v>
      </c>
      <c r="F65" s="69">
        <v>0</v>
      </c>
      <c r="G65" s="88" t="e">
        <f t="shared" si="1"/>
        <v>#DIV/0!</v>
      </c>
      <c r="H65" s="69">
        <v>0</v>
      </c>
      <c r="I65" s="69">
        <v>0</v>
      </c>
      <c r="J65" s="88" t="e">
        <f t="shared" si="3"/>
        <v>#DIV/0!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88" t="e">
        <f t="shared" si="4"/>
        <v>#DIV/0!</v>
      </c>
      <c r="R65" s="105">
        <v>0</v>
      </c>
      <c r="S65" s="88" t="e">
        <f t="shared" si="6"/>
        <v>#DIV/0!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>
        <v>0</v>
      </c>
    </row>
    <row r="66" s="122" customFormat="1" ht="24" customHeight="1" spans="1:26">
      <c r="A66" s="36"/>
      <c r="B66" s="83" t="s">
        <v>58</v>
      </c>
      <c r="C66" s="69">
        <v>0</v>
      </c>
      <c r="D66" s="69">
        <v>0</v>
      </c>
      <c r="E66" s="69">
        <v>0</v>
      </c>
      <c r="F66" s="69">
        <v>0</v>
      </c>
      <c r="G66" s="88" t="e">
        <f t="shared" si="1"/>
        <v>#DIV/0!</v>
      </c>
      <c r="H66" s="69">
        <v>0</v>
      </c>
      <c r="I66" s="69">
        <v>0</v>
      </c>
      <c r="J66" s="88" t="e">
        <f t="shared" si="3"/>
        <v>#DIV/0!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5">
        <v>0</v>
      </c>
      <c r="Q66" s="88" t="e">
        <f t="shared" si="4"/>
        <v>#DIV/0!</v>
      </c>
      <c r="R66" s="105">
        <v>0</v>
      </c>
      <c r="S66" s="88" t="e">
        <f t="shared" si="6"/>
        <v>#DIV/0!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>
        <v>0</v>
      </c>
    </row>
    <row r="67" s="122" customFormat="1" ht="24" customHeight="1" spans="1:26">
      <c r="A67" s="36"/>
      <c r="B67" s="83" t="s">
        <v>59</v>
      </c>
      <c r="C67" s="69">
        <v>0</v>
      </c>
      <c r="D67" s="69">
        <v>0</v>
      </c>
      <c r="E67" s="69">
        <v>0</v>
      </c>
      <c r="F67" s="69">
        <v>0</v>
      </c>
      <c r="G67" s="88" t="e">
        <f t="shared" si="1"/>
        <v>#DIV/0!</v>
      </c>
      <c r="H67" s="69">
        <v>0</v>
      </c>
      <c r="I67" s="69">
        <v>0</v>
      </c>
      <c r="J67" s="88" t="e">
        <f t="shared" si="3"/>
        <v>#DIV/0!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5">
        <v>0</v>
      </c>
      <c r="Q67" s="88" t="e">
        <f t="shared" si="4"/>
        <v>#DIV/0!</v>
      </c>
      <c r="R67" s="105">
        <v>0</v>
      </c>
      <c r="S67" s="88" t="e">
        <f t="shared" si="6"/>
        <v>#DIV/0!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>
        <v>0</v>
      </c>
    </row>
    <row r="68" s="122" customFormat="1" ht="24" customHeight="1" spans="1:26">
      <c r="A68" s="36"/>
      <c r="B68" s="83" t="s">
        <v>60</v>
      </c>
      <c r="C68" s="69">
        <v>0</v>
      </c>
      <c r="D68" s="69">
        <v>0</v>
      </c>
      <c r="E68" s="69">
        <v>0</v>
      </c>
      <c r="F68" s="69">
        <v>0</v>
      </c>
      <c r="G68" s="88" t="e">
        <f t="shared" si="1"/>
        <v>#DIV/0!</v>
      </c>
      <c r="H68" s="69">
        <v>0</v>
      </c>
      <c r="I68" s="69">
        <v>0</v>
      </c>
      <c r="J68" s="88" t="e">
        <f t="shared" si="3"/>
        <v>#DIV/0!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88" t="e">
        <f t="shared" si="4"/>
        <v>#DIV/0!</v>
      </c>
      <c r="R68" s="105">
        <v>0</v>
      </c>
      <c r="S68" s="88" t="e">
        <f t="shared" si="6"/>
        <v>#DIV/0!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>
        <v>0</v>
      </c>
    </row>
    <row r="69" s="122" customFormat="1" ht="24" customHeight="1" spans="1:26">
      <c r="A69" s="36"/>
      <c r="B69" s="86" t="s">
        <v>61</v>
      </c>
      <c r="C69" s="69">
        <v>0</v>
      </c>
      <c r="D69" s="69">
        <v>0</v>
      </c>
      <c r="E69" s="69">
        <v>0</v>
      </c>
      <c r="F69" s="69">
        <v>0</v>
      </c>
      <c r="G69" s="88" t="e">
        <f t="shared" si="1"/>
        <v>#DIV/0!</v>
      </c>
      <c r="H69" s="69">
        <v>0</v>
      </c>
      <c r="I69" s="69">
        <v>0</v>
      </c>
      <c r="J69" s="88" t="e">
        <f t="shared" si="3"/>
        <v>#DIV/0!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5">
        <v>0</v>
      </c>
      <c r="Q69" s="88" t="e">
        <f t="shared" si="4"/>
        <v>#DIV/0!</v>
      </c>
      <c r="R69" s="105">
        <v>0</v>
      </c>
      <c r="S69" s="88" t="e">
        <f t="shared" si="6"/>
        <v>#DIV/0!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</row>
    <row r="70" s="122" customFormat="1" ht="24" customHeight="1" spans="1:26">
      <c r="A70" s="36"/>
      <c r="B70" s="83" t="s">
        <v>62</v>
      </c>
      <c r="C70" s="69">
        <v>0</v>
      </c>
      <c r="D70" s="69">
        <v>0</v>
      </c>
      <c r="E70" s="69">
        <v>0</v>
      </c>
      <c r="F70" s="69">
        <v>0</v>
      </c>
      <c r="G70" s="88" t="e">
        <f t="shared" si="1"/>
        <v>#DIV/0!</v>
      </c>
      <c r="H70" s="69">
        <v>0</v>
      </c>
      <c r="I70" s="69">
        <v>0</v>
      </c>
      <c r="J70" s="88" t="e">
        <f t="shared" si="3"/>
        <v>#DIV/0!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5">
        <v>0</v>
      </c>
      <c r="Q70" s="88" t="e">
        <f t="shared" si="4"/>
        <v>#DIV/0!</v>
      </c>
      <c r="R70" s="105">
        <v>0</v>
      </c>
      <c r="S70" s="88" t="e">
        <f t="shared" si="6"/>
        <v>#DIV/0!</v>
      </c>
      <c r="T70" s="69">
        <v>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>
        <v>0</v>
      </c>
    </row>
    <row r="71" s="120" customFormat="1" customHeight="1" spans="1:26">
      <c r="A71" s="74" t="s">
        <v>74</v>
      </c>
      <c r="B71" s="74" t="s">
        <v>56</v>
      </c>
      <c r="C71" s="75">
        <f t="shared" ref="C71:F71" si="59">SUM(C72+C75+C76+C77)</f>
        <v>0</v>
      </c>
      <c r="D71" s="75">
        <f t="shared" si="59"/>
        <v>0</v>
      </c>
      <c r="E71" s="75">
        <f t="shared" si="59"/>
        <v>0</v>
      </c>
      <c r="F71" s="75">
        <f t="shared" si="59"/>
        <v>0</v>
      </c>
      <c r="G71" s="87" t="e">
        <f t="shared" si="1"/>
        <v>#DIV/0!</v>
      </c>
      <c r="H71" s="75">
        <f t="shared" ref="H71:P71" si="60">SUM(H72+H75+H76+H77)</f>
        <v>0</v>
      </c>
      <c r="I71" s="75">
        <f t="shared" si="60"/>
        <v>0</v>
      </c>
      <c r="J71" s="87" t="e">
        <f t="shared" si="3"/>
        <v>#DIV/0!</v>
      </c>
      <c r="K71" s="101">
        <f t="shared" si="60"/>
        <v>0</v>
      </c>
      <c r="L71" s="101">
        <f t="shared" si="60"/>
        <v>0</v>
      </c>
      <c r="M71" s="101">
        <f t="shared" si="60"/>
        <v>0</v>
      </c>
      <c r="N71" s="101">
        <f t="shared" si="60"/>
        <v>0</v>
      </c>
      <c r="O71" s="101">
        <f t="shared" si="60"/>
        <v>0</v>
      </c>
      <c r="P71" s="101">
        <f t="shared" si="60"/>
        <v>0</v>
      </c>
      <c r="Q71" s="87" t="e">
        <f t="shared" si="4"/>
        <v>#DIV/0!</v>
      </c>
      <c r="R71" s="101">
        <f t="shared" ref="R71:Z71" si="61">SUM(R72+R75+R76+R77)</f>
        <v>0</v>
      </c>
      <c r="S71" s="87" t="e">
        <f t="shared" si="6"/>
        <v>#DIV/0!</v>
      </c>
      <c r="T71" s="75">
        <f t="shared" si="61"/>
        <v>0</v>
      </c>
      <c r="U71" s="75">
        <f t="shared" si="61"/>
        <v>0</v>
      </c>
      <c r="V71" s="75">
        <f t="shared" si="61"/>
        <v>0</v>
      </c>
      <c r="W71" s="75">
        <f t="shared" si="61"/>
        <v>0</v>
      </c>
      <c r="X71" s="75">
        <f t="shared" si="61"/>
        <v>0</v>
      </c>
      <c r="Y71" s="75">
        <f t="shared" si="61"/>
        <v>0</v>
      </c>
      <c r="Z71" s="75">
        <f t="shared" si="61"/>
        <v>0</v>
      </c>
    </row>
    <row r="72" s="118" customFormat="1" customHeight="1" spans="1:26">
      <c r="A72" s="35"/>
      <c r="B72" s="83" t="s">
        <v>57</v>
      </c>
      <c r="C72" s="69">
        <v>0</v>
      </c>
      <c r="D72" s="69">
        <v>0</v>
      </c>
      <c r="E72" s="69">
        <v>0</v>
      </c>
      <c r="F72" s="69">
        <v>0</v>
      </c>
      <c r="G72" s="88" t="e">
        <f t="shared" ref="G72:G98" si="62">E72/C72</f>
        <v>#DIV/0!</v>
      </c>
      <c r="H72" s="69">
        <v>0</v>
      </c>
      <c r="I72" s="69">
        <v>0</v>
      </c>
      <c r="J72" s="88" t="e">
        <f t="shared" ref="J72:J98" si="63">H72/C72</f>
        <v>#DIV/0!</v>
      </c>
      <c r="K72" s="105">
        <v>0</v>
      </c>
      <c r="L72" s="105">
        <v>0</v>
      </c>
      <c r="M72" s="105">
        <v>0</v>
      </c>
      <c r="N72" s="105">
        <v>0</v>
      </c>
      <c r="O72" s="105">
        <v>0</v>
      </c>
      <c r="P72" s="105">
        <v>0</v>
      </c>
      <c r="Q72" s="88" t="e">
        <f t="shared" ref="Q72:Q98" si="64">P72/K72</f>
        <v>#DIV/0!</v>
      </c>
      <c r="R72" s="105">
        <v>0</v>
      </c>
      <c r="S72" s="88" t="e">
        <f t="shared" ref="S72:S98" si="65">R72/L72</f>
        <v>#DIV/0!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>
        <v>0</v>
      </c>
    </row>
    <row r="73" s="122" customFormat="1" ht="24" customHeight="1" spans="1:26">
      <c r="A73" s="38"/>
      <c r="B73" s="83" t="s">
        <v>58</v>
      </c>
      <c r="C73" s="69">
        <v>0</v>
      </c>
      <c r="D73" s="69">
        <v>0</v>
      </c>
      <c r="E73" s="69">
        <v>0</v>
      </c>
      <c r="F73" s="69">
        <v>0</v>
      </c>
      <c r="G73" s="88" t="e">
        <f t="shared" si="62"/>
        <v>#DIV/0!</v>
      </c>
      <c r="H73" s="69">
        <v>0</v>
      </c>
      <c r="I73" s="69">
        <v>0</v>
      </c>
      <c r="J73" s="88" t="e">
        <f t="shared" si="63"/>
        <v>#DIV/0!</v>
      </c>
      <c r="K73" s="105">
        <v>0</v>
      </c>
      <c r="L73" s="105">
        <v>0</v>
      </c>
      <c r="M73" s="105">
        <v>0</v>
      </c>
      <c r="N73" s="105">
        <v>0</v>
      </c>
      <c r="O73" s="105">
        <v>0</v>
      </c>
      <c r="P73" s="105">
        <v>0</v>
      </c>
      <c r="Q73" s="88" t="e">
        <f t="shared" si="64"/>
        <v>#DIV/0!</v>
      </c>
      <c r="R73" s="105">
        <v>0</v>
      </c>
      <c r="S73" s="88" t="e">
        <f t="shared" si="65"/>
        <v>#DIV/0!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>
        <v>0</v>
      </c>
    </row>
    <row r="74" s="122" customFormat="1" ht="24" customHeight="1" spans="1:26">
      <c r="A74" s="38"/>
      <c r="B74" s="83" t="s">
        <v>59</v>
      </c>
      <c r="C74" s="69">
        <v>0</v>
      </c>
      <c r="D74" s="69">
        <v>0</v>
      </c>
      <c r="E74" s="69">
        <v>0</v>
      </c>
      <c r="F74" s="69">
        <v>0</v>
      </c>
      <c r="G74" s="88" t="e">
        <f t="shared" si="62"/>
        <v>#DIV/0!</v>
      </c>
      <c r="H74" s="69">
        <v>0</v>
      </c>
      <c r="I74" s="69">
        <v>0</v>
      </c>
      <c r="J74" s="88" t="e">
        <f t="shared" si="63"/>
        <v>#DIV/0!</v>
      </c>
      <c r="K74" s="105">
        <v>0</v>
      </c>
      <c r="L74" s="105">
        <v>0</v>
      </c>
      <c r="M74" s="105">
        <v>0</v>
      </c>
      <c r="N74" s="105">
        <v>0</v>
      </c>
      <c r="O74" s="105">
        <v>0</v>
      </c>
      <c r="P74" s="105">
        <v>0</v>
      </c>
      <c r="Q74" s="88" t="e">
        <f t="shared" si="64"/>
        <v>#DIV/0!</v>
      </c>
      <c r="R74" s="105">
        <v>0</v>
      </c>
      <c r="S74" s="88" t="e">
        <f t="shared" si="65"/>
        <v>#DIV/0!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</row>
    <row r="75" s="122" customFormat="1" ht="24" customHeight="1" spans="1:26">
      <c r="A75" s="38"/>
      <c r="B75" s="83" t="s">
        <v>60</v>
      </c>
      <c r="C75" s="69">
        <v>0</v>
      </c>
      <c r="D75" s="69">
        <v>0</v>
      </c>
      <c r="E75" s="69">
        <v>0</v>
      </c>
      <c r="F75" s="69">
        <v>0</v>
      </c>
      <c r="G75" s="88" t="e">
        <f t="shared" si="62"/>
        <v>#DIV/0!</v>
      </c>
      <c r="H75" s="69">
        <v>0</v>
      </c>
      <c r="I75" s="69">
        <v>0</v>
      </c>
      <c r="J75" s="88" t="e">
        <f t="shared" si="63"/>
        <v>#DIV/0!</v>
      </c>
      <c r="K75" s="105">
        <v>0</v>
      </c>
      <c r="L75" s="105">
        <v>0</v>
      </c>
      <c r="M75" s="105">
        <v>0</v>
      </c>
      <c r="N75" s="105">
        <v>0</v>
      </c>
      <c r="O75" s="105">
        <v>0</v>
      </c>
      <c r="P75" s="105">
        <v>0</v>
      </c>
      <c r="Q75" s="88" t="e">
        <f t="shared" si="64"/>
        <v>#DIV/0!</v>
      </c>
      <c r="R75" s="105">
        <v>0</v>
      </c>
      <c r="S75" s="88" t="e">
        <f t="shared" si="65"/>
        <v>#DIV/0!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>
        <v>0</v>
      </c>
    </row>
    <row r="76" s="122" customFormat="1" ht="24" customHeight="1" spans="1:26">
      <c r="A76" s="38"/>
      <c r="B76" s="86" t="s">
        <v>61</v>
      </c>
      <c r="C76" s="69">
        <v>0</v>
      </c>
      <c r="D76" s="69">
        <v>0</v>
      </c>
      <c r="E76" s="69">
        <v>0</v>
      </c>
      <c r="F76" s="69">
        <v>0</v>
      </c>
      <c r="G76" s="88" t="e">
        <f t="shared" si="62"/>
        <v>#DIV/0!</v>
      </c>
      <c r="H76" s="69">
        <v>0</v>
      </c>
      <c r="I76" s="69">
        <v>0</v>
      </c>
      <c r="J76" s="88" t="e">
        <f t="shared" si="63"/>
        <v>#DIV/0!</v>
      </c>
      <c r="K76" s="105">
        <v>0</v>
      </c>
      <c r="L76" s="105">
        <v>0</v>
      </c>
      <c r="M76" s="105">
        <v>0</v>
      </c>
      <c r="N76" s="105">
        <v>0</v>
      </c>
      <c r="O76" s="105">
        <v>0</v>
      </c>
      <c r="P76" s="105">
        <v>0</v>
      </c>
      <c r="Q76" s="88" t="e">
        <f t="shared" si="64"/>
        <v>#DIV/0!</v>
      </c>
      <c r="R76" s="105">
        <v>0</v>
      </c>
      <c r="S76" s="88" t="e">
        <f t="shared" si="65"/>
        <v>#DIV/0!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>
        <v>0</v>
      </c>
    </row>
    <row r="77" s="122" customFormat="1" ht="24" customHeight="1" spans="1:26">
      <c r="A77" s="38"/>
      <c r="B77" s="83" t="s">
        <v>62</v>
      </c>
      <c r="C77" s="69">
        <v>0</v>
      </c>
      <c r="D77" s="69">
        <v>0</v>
      </c>
      <c r="E77" s="69">
        <v>0</v>
      </c>
      <c r="F77" s="69">
        <v>0</v>
      </c>
      <c r="G77" s="88" t="e">
        <f t="shared" si="62"/>
        <v>#DIV/0!</v>
      </c>
      <c r="H77" s="69">
        <v>0</v>
      </c>
      <c r="I77" s="69">
        <v>0</v>
      </c>
      <c r="J77" s="88" t="e">
        <f t="shared" si="63"/>
        <v>#DIV/0!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5">
        <v>0</v>
      </c>
      <c r="Q77" s="88" t="e">
        <f t="shared" si="64"/>
        <v>#DIV/0!</v>
      </c>
      <c r="R77" s="105">
        <v>0</v>
      </c>
      <c r="S77" s="88" t="e">
        <f t="shared" si="65"/>
        <v>#DIV/0!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>
        <v>0</v>
      </c>
    </row>
    <row r="78" s="120" customFormat="1" customHeight="1" spans="1:26">
      <c r="A78" s="74" t="s">
        <v>75</v>
      </c>
      <c r="B78" s="74" t="s">
        <v>56</v>
      </c>
      <c r="C78" s="75">
        <f t="shared" ref="C78:F78" si="66">SUM(C79+C82+C83+C84)</f>
        <v>0</v>
      </c>
      <c r="D78" s="75">
        <f t="shared" si="66"/>
        <v>0</v>
      </c>
      <c r="E78" s="75">
        <f t="shared" si="66"/>
        <v>0</v>
      </c>
      <c r="F78" s="75">
        <f t="shared" si="66"/>
        <v>0</v>
      </c>
      <c r="G78" s="87" t="e">
        <f t="shared" si="62"/>
        <v>#DIV/0!</v>
      </c>
      <c r="H78" s="75">
        <f t="shared" ref="H78:P78" si="67">SUM(H79+H82+H83+H84)</f>
        <v>0</v>
      </c>
      <c r="I78" s="75">
        <f t="shared" si="67"/>
        <v>0</v>
      </c>
      <c r="J78" s="87" t="e">
        <f t="shared" si="63"/>
        <v>#DIV/0!</v>
      </c>
      <c r="K78" s="101">
        <f t="shared" si="67"/>
        <v>0</v>
      </c>
      <c r="L78" s="101">
        <f t="shared" si="67"/>
        <v>0</v>
      </c>
      <c r="M78" s="101">
        <f t="shared" si="67"/>
        <v>0</v>
      </c>
      <c r="N78" s="101">
        <f t="shared" si="67"/>
        <v>0</v>
      </c>
      <c r="O78" s="101">
        <f t="shared" si="67"/>
        <v>0</v>
      </c>
      <c r="P78" s="101">
        <f t="shared" si="67"/>
        <v>0</v>
      </c>
      <c r="Q78" s="87" t="e">
        <f t="shared" si="64"/>
        <v>#DIV/0!</v>
      </c>
      <c r="R78" s="101">
        <f t="shared" ref="R78:Z78" si="68">SUM(R79+R82+R83+R84)</f>
        <v>0</v>
      </c>
      <c r="S78" s="87" t="e">
        <f t="shared" si="65"/>
        <v>#DIV/0!</v>
      </c>
      <c r="T78" s="75">
        <f t="shared" si="68"/>
        <v>0</v>
      </c>
      <c r="U78" s="75">
        <f t="shared" si="68"/>
        <v>0</v>
      </c>
      <c r="V78" s="75">
        <f t="shared" si="68"/>
        <v>0</v>
      </c>
      <c r="W78" s="75">
        <f t="shared" si="68"/>
        <v>0</v>
      </c>
      <c r="X78" s="75">
        <f t="shared" si="68"/>
        <v>0</v>
      </c>
      <c r="Y78" s="75">
        <f t="shared" si="68"/>
        <v>0</v>
      </c>
      <c r="Z78" s="75">
        <f t="shared" si="68"/>
        <v>0</v>
      </c>
    </row>
    <row r="79" s="118" customFormat="1" customHeight="1" spans="1:26">
      <c r="A79" s="35"/>
      <c r="B79" s="83" t="s">
        <v>57</v>
      </c>
      <c r="C79" s="69">
        <v>0</v>
      </c>
      <c r="D79" s="69">
        <v>0</v>
      </c>
      <c r="E79" s="69">
        <v>0</v>
      </c>
      <c r="F79" s="69">
        <v>0</v>
      </c>
      <c r="G79" s="88" t="e">
        <f t="shared" si="62"/>
        <v>#DIV/0!</v>
      </c>
      <c r="H79" s="69">
        <v>0</v>
      </c>
      <c r="I79" s="69">
        <v>0</v>
      </c>
      <c r="J79" s="88" t="e">
        <f t="shared" si="63"/>
        <v>#DIV/0!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5">
        <v>0</v>
      </c>
      <c r="Q79" s="88" t="e">
        <f t="shared" si="64"/>
        <v>#DIV/0!</v>
      </c>
      <c r="R79" s="105">
        <v>0</v>
      </c>
      <c r="S79" s="88" t="e">
        <f t="shared" si="65"/>
        <v>#DIV/0!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>
        <v>0</v>
      </c>
    </row>
    <row r="80" s="122" customFormat="1" ht="24" customHeight="1" spans="1:26">
      <c r="A80" s="36"/>
      <c r="B80" s="83" t="s">
        <v>58</v>
      </c>
      <c r="C80" s="69">
        <v>0</v>
      </c>
      <c r="D80" s="69">
        <v>0</v>
      </c>
      <c r="E80" s="69">
        <v>0</v>
      </c>
      <c r="F80" s="69">
        <v>0</v>
      </c>
      <c r="G80" s="88" t="e">
        <f t="shared" si="62"/>
        <v>#DIV/0!</v>
      </c>
      <c r="H80" s="69">
        <v>0</v>
      </c>
      <c r="I80" s="69">
        <v>0</v>
      </c>
      <c r="J80" s="88" t="e">
        <f t="shared" si="63"/>
        <v>#DIV/0!</v>
      </c>
      <c r="K80" s="105">
        <v>0</v>
      </c>
      <c r="L80" s="105">
        <v>0</v>
      </c>
      <c r="M80" s="105">
        <v>0</v>
      </c>
      <c r="N80" s="105">
        <v>0</v>
      </c>
      <c r="O80" s="105">
        <v>0</v>
      </c>
      <c r="P80" s="105">
        <v>0</v>
      </c>
      <c r="Q80" s="88" t="e">
        <f t="shared" si="64"/>
        <v>#DIV/0!</v>
      </c>
      <c r="R80" s="105">
        <v>0</v>
      </c>
      <c r="S80" s="88" t="e">
        <f t="shared" si="65"/>
        <v>#DIV/0!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>
        <v>0</v>
      </c>
    </row>
    <row r="81" s="122" customFormat="1" ht="24" customHeight="1" spans="1:26">
      <c r="A81" s="36"/>
      <c r="B81" s="83" t="s">
        <v>59</v>
      </c>
      <c r="C81" s="69">
        <v>0</v>
      </c>
      <c r="D81" s="69">
        <v>0</v>
      </c>
      <c r="E81" s="69">
        <v>0</v>
      </c>
      <c r="F81" s="69">
        <v>0</v>
      </c>
      <c r="G81" s="88" t="e">
        <f t="shared" si="62"/>
        <v>#DIV/0!</v>
      </c>
      <c r="H81" s="69">
        <v>0</v>
      </c>
      <c r="I81" s="69">
        <v>0</v>
      </c>
      <c r="J81" s="88" t="e">
        <f t="shared" si="63"/>
        <v>#DIV/0!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88" t="e">
        <f t="shared" si="64"/>
        <v>#DIV/0!</v>
      </c>
      <c r="R81" s="105">
        <v>0</v>
      </c>
      <c r="S81" s="88" t="e">
        <f t="shared" si="65"/>
        <v>#DIV/0!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>
        <v>0</v>
      </c>
    </row>
    <row r="82" s="122" customFormat="1" ht="24" customHeight="1" spans="1:26">
      <c r="A82" s="36"/>
      <c r="B82" s="83" t="s">
        <v>60</v>
      </c>
      <c r="C82" s="69">
        <v>0</v>
      </c>
      <c r="D82" s="69">
        <v>0</v>
      </c>
      <c r="E82" s="69">
        <v>0</v>
      </c>
      <c r="F82" s="69">
        <v>0</v>
      </c>
      <c r="G82" s="88" t="e">
        <f t="shared" si="62"/>
        <v>#DIV/0!</v>
      </c>
      <c r="H82" s="69">
        <v>0</v>
      </c>
      <c r="I82" s="69">
        <v>0</v>
      </c>
      <c r="J82" s="88" t="e">
        <f t="shared" si="63"/>
        <v>#DIV/0!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88" t="e">
        <f t="shared" si="64"/>
        <v>#DIV/0!</v>
      </c>
      <c r="R82" s="105">
        <v>0</v>
      </c>
      <c r="S82" s="88" t="e">
        <f t="shared" si="65"/>
        <v>#DIV/0!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>
        <v>0</v>
      </c>
    </row>
    <row r="83" s="122" customFormat="1" ht="24" customHeight="1" spans="1:26">
      <c r="A83" s="36"/>
      <c r="B83" s="86" t="s">
        <v>61</v>
      </c>
      <c r="C83" s="69">
        <v>0</v>
      </c>
      <c r="D83" s="69">
        <v>0</v>
      </c>
      <c r="E83" s="69">
        <v>0</v>
      </c>
      <c r="F83" s="69">
        <v>0</v>
      </c>
      <c r="G83" s="88" t="e">
        <f t="shared" si="62"/>
        <v>#DIV/0!</v>
      </c>
      <c r="H83" s="69">
        <v>0</v>
      </c>
      <c r="I83" s="69">
        <v>0</v>
      </c>
      <c r="J83" s="88" t="e">
        <f t="shared" si="63"/>
        <v>#DIV/0!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5">
        <v>0</v>
      </c>
      <c r="Q83" s="88" t="e">
        <f t="shared" si="64"/>
        <v>#DIV/0!</v>
      </c>
      <c r="R83" s="105">
        <v>0</v>
      </c>
      <c r="S83" s="88" t="e">
        <f t="shared" si="65"/>
        <v>#DIV/0!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>
        <v>0</v>
      </c>
    </row>
    <row r="84" s="122" customFormat="1" ht="24" customHeight="1" spans="1:26">
      <c r="A84" s="36"/>
      <c r="B84" s="83" t="s">
        <v>62</v>
      </c>
      <c r="C84" s="69">
        <v>0</v>
      </c>
      <c r="D84" s="69">
        <v>0</v>
      </c>
      <c r="E84" s="69">
        <v>0</v>
      </c>
      <c r="F84" s="69">
        <v>0</v>
      </c>
      <c r="G84" s="88" t="e">
        <f t="shared" si="62"/>
        <v>#DIV/0!</v>
      </c>
      <c r="H84" s="69">
        <v>0</v>
      </c>
      <c r="I84" s="69">
        <v>0</v>
      </c>
      <c r="J84" s="88" t="e">
        <f t="shared" si="63"/>
        <v>#DIV/0!</v>
      </c>
      <c r="K84" s="105">
        <v>0</v>
      </c>
      <c r="L84" s="105">
        <v>0</v>
      </c>
      <c r="M84" s="105">
        <v>0</v>
      </c>
      <c r="N84" s="105">
        <v>0</v>
      </c>
      <c r="O84" s="105">
        <v>0</v>
      </c>
      <c r="P84" s="105">
        <v>0</v>
      </c>
      <c r="Q84" s="88" t="e">
        <f t="shared" si="64"/>
        <v>#DIV/0!</v>
      </c>
      <c r="R84" s="105">
        <v>0</v>
      </c>
      <c r="S84" s="88" t="e">
        <f t="shared" si="65"/>
        <v>#DIV/0!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>
        <v>0</v>
      </c>
    </row>
    <row r="85" s="120" customFormat="1" customHeight="1" spans="1:26">
      <c r="A85" s="74" t="s">
        <v>76</v>
      </c>
      <c r="B85" s="74" t="s">
        <v>56</v>
      </c>
      <c r="C85" s="75">
        <f t="shared" ref="C85:F85" si="69">SUM(C86+C89+C90+C91)</f>
        <v>0</v>
      </c>
      <c r="D85" s="75">
        <f t="shared" si="69"/>
        <v>0</v>
      </c>
      <c r="E85" s="75">
        <f t="shared" si="69"/>
        <v>0</v>
      </c>
      <c r="F85" s="75">
        <f t="shared" si="69"/>
        <v>0</v>
      </c>
      <c r="G85" s="87" t="e">
        <f t="shared" si="62"/>
        <v>#DIV/0!</v>
      </c>
      <c r="H85" s="75">
        <f t="shared" ref="H85:P85" si="70">SUM(H86+H89+H90+H91)</f>
        <v>0</v>
      </c>
      <c r="I85" s="75">
        <f t="shared" si="70"/>
        <v>0</v>
      </c>
      <c r="J85" s="87" t="e">
        <f t="shared" si="63"/>
        <v>#DIV/0!</v>
      </c>
      <c r="K85" s="101">
        <f t="shared" si="70"/>
        <v>0</v>
      </c>
      <c r="L85" s="101">
        <f t="shared" si="70"/>
        <v>0</v>
      </c>
      <c r="M85" s="101">
        <f t="shared" si="70"/>
        <v>0</v>
      </c>
      <c r="N85" s="101">
        <f t="shared" si="70"/>
        <v>0</v>
      </c>
      <c r="O85" s="101">
        <f t="shared" si="70"/>
        <v>0</v>
      </c>
      <c r="P85" s="101">
        <f t="shared" si="70"/>
        <v>0</v>
      </c>
      <c r="Q85" s="87" t="e">
        <f t="shared" si="64"/>
        <v>#DIV/0!</v>
      </c>
      <c r="R85" s="101">
        <f t="shared" ref="R85:Z85" si="71">SUM(R86+R89+R90+R91)</f>
        <v>0</v>
      </c>
      <c r="S85" s="87" t="e">
        <f t="shared" si="65"/>
        <v>#DIV/0!</v>
      </c>
      <c r="T85" s="75">
        <f t="shared" si="71"/>
        <v>0</v>
      </c>
      <c r="U85" s="75">
        <f t="shared" si="71"/>
        <v>0</v>
      </c>
      <c r="V85" s="75">
        <f t="shared" si="71"/>
        <v>0</v>
      </c>
      <c r="W85" s="75">
        <f t="shared" si="71"/>
        <v>0</v>
      </c>
      <c r="X85" s="75">
        <f t="shared" si="71"/>
        <v>0</v>
      </c>
      <c r="Y85" s="75">
        <f t="shared" si="71"/>
        <v>0</v>
      </c>
      <c r="Z85" s="75">
        <f t="shared" si="71"/>
        <v>0</v>
      </c>
    </row>
    <row r="86" s="118" customFormat="1" customHeight="1" spans="1:26">
      <c r="A86" s="35"/>
      <c r="B86" s="83" t="s">
        <v>57</v>
      </c>
      <c r="C86" s="69">
        <v>0</v>
      </c>
      <c r="D86" s="69">
        <v>0</v>
      </c>
      <c r="E86" s="69">
        <v>0</v>
      </c>
      <c r="F86" s="69">
        <v>0</v>
      </c>
      <c r="G86" s="88" t="e">
        <f t="shared" si="62"/>
        <v>#DIV/0!</v>
      </c>
      <c r="H86" s="69">
        <v>0</v>
      </c>
      <c r="I86" s="69">
        <v>0</v>
      </c>
      <c r="J86" s="88" t="e">
        <f t="shared" si="63"/>
        <v>#DIV/0!</v>
      </c>
      <c r="K86" s="105">
        <v>0</v>
      </c>
      <c r="L86" s="105">
        <v>0</v>
      </c>
      <c r="M86" s="105">
        <v>0</v>
      </c>
      <c r="N86" s="105">
        <v>0</v>
      </c>
      <c r="O86" s="105">
        <v>0</v>
      </c>
      <c r="P86" s="105">
        <v>0</v>
      </c>
      <c r="Q86" s="88" t="e">
        <f t="shared" si="64"/>
        <v>#DIV/0!</v>
      </c>
      <c r="R86" s="105">
        <v>0</v>
      </c>
      <c r="S86" s="88" t="e">
        <f t="shared" si="65"/>
        <v>#DIV/0!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>
        <v>0</v>
      </c>
    </row>
    <row r="87" s="122" customFormat="1" ht="24" customHeight="1" spans="1:26">
      <c r="A87" s="37"/>
      <c r="B87" s="35" t="s">
        <v>58</v>
      </c>
      <c r="C87" s="69">
        <v>0</v>
      </c>
      <c r="D87" s="69">
        <v>0</v>
      </c>
      <c r="E87" s="69">
        <v>0</v>
      </c>
      <c r="F87" s="69">
        <v>0</v>
      </c>
      <c r="G87" s="88" t="e">
        <f t="shared" si="62"/>
        <v>#DIV/0!</v>
      </c>
      <c r="H87" s="69">
        <v>0</v>
      </c>
      <c r="I87" s="69">
        <v>0</v>
      </c>
      <c r="J87" s="88" t="e">
        <f t="shared" si="63"/>
        <v>#DIV/0!</v>
      </c>
      <c r="K87" s="105">
        <v>0</v>
      </c>
      <c r="L87" s="105">
        <v>0</v>
      </c>
      <c r="M87" s="105">
        <v>0</v>
      </c>
      <c r="N87" s="105">
        <v>0</v>
      </c>
      <c r="O87" s="105">
        <v>0</v>
      </c>
      <c r="P87" s="105">
        <v>0</v>
      </c>
      <c r="Q87" s="88" t="e">
        <f t="shared" si="64"/>
        <v>#DIV/0!</v>
      </c>
      <c r="R87" s="105">
        <v>0</v>
      </c>
      <c r="S87" s="88" t="e">
        <f t="shared" si="65"/>
        <v>#DIV/0!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>
        <v>0</v>
      </c>
    </row>
    <row r="88" s="122" customFormat="1" ht="24" customHeight="1" spans="1:26">
      <c r="A88" s="37"/>
      <c r="B88" s="35" t="s">
        <v>59</v>
      </c>
      <c r="C88" s="69">
        <v>0</v>
      </c>
      <c r="D88" s="69">
        <v>0</v>
      </c>
      <c r="E88" s="69">
        <v>0</v>
      </c>
      <c r="F88" s="69">
        <v>0</v>
      </c>
      <c r="G88" s="88" t="e">
        <f t="shared" si="62"/>
        <v>#DIV/0!</v>
      </c>
      <c r="H88" s="69">
        <v>0</v>
      </c>
      <c r="I88" s="69">
        <v>0</v>
      </c>
      <c r="J88" s="88" t="e">
        <f t="shared" si="63"/>
        <v>#DIV/0!</v>
      </c>
      <c r="K88" s="105">
        <v>0</v>
      </c>
      <c r="L88" s="105">
        <v>0</v>
      </c>
      <c r="M88" s="105">
        <v>0</v>
      </c>
      <c r="N88" s="105">
        <v>0</v>
      </c>
      <c r="O88" s="105">
        <v>0</v>
      </c>
      <c r="P88" s="105">
        <v>0</v>
      </c>
      <c r="Q88" s="88" t="e">
        <f t="shared" si="64"/>
        <v>#DIV/0!</v>
      </c>
      <c r="R88" s="105">
        <v>0</v>
      </c>
      <c r="S88" s="88" t="e">
        <f t="shared" si="65"/>
        <v>#DIV/0!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>
        <v>0</v>
      </c>
    </row>
    <row r="89" s="122" customFormat="1" ht="24" customHeight="1" spans="1:26">
      <c r="A89" s="38"/>
      <c r="B89" s="83" t="s">
        <v>60</v>
      </c>
      <c r="C89" s="69">
        <v>0</v>
      </c>
      <c r="D89" s="69">
        <v>0</v>
      </c>
      <c r="E89" s="69">
        <v>0</v>
      </c>
      <c r="F89" s="69">
        <v>0</v>
      </c>
      <c r="G89" s="88" t="e">
        <f t="shared" si="62"/>
        <v>#DIV/0!</v>
      </c>
      <c r="H89" s="69">
        <v>0</v>
      </c>
      <c r="I89" s="69">
        <v>0</v>
      </c>
      <c r="J89" s="88" t="e">
        <f t="shared" si="63"/>
        <v>#DIV/0!</v>
      </c>
      <c r="K89" s="105">
        <v>0</v>
      </c>
      <c r="L89" s="105">
        <v>0</v>
      </c>
      <c r="M89" s="105">
        <v>0</v>
      </c>
      <c r="N89" s="105">
        <v>0</v>
      </c>
      <c r="O89" s="105">
        <v>0</v>
      </c>
      <c r="P89" s="105">
        <v>0</v>
      </c>
      <c r="Q89" s="88" t="e">
        <f t="shared" si="64"/>
        <v>#DIV/0!</v>
      </c>
      <c r="R89" s="105">
        <v>0</v>
      </c>
      <c r="S89" s="88" t="e">
        <f t="shared" si="65"/>
        <v>#DIV/0!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>
        <v>0</v>
      </c>
    </row>
    <row r="90" s="122" customFormat="1" ht="24" customHeight="1" spans="1:26">
      <c r="A90" s="38"/>
      <c r="B90" s="86" t="s">
        <v>61</v>
      </c>
      <c r="C90" s="69">
        <v>0</v>
      </c>
      <c r="D90" s="69">
        <v>0</v>
      </c>
      <c r="E90" s="69">
        <v>0</v>
      </c>
      <c r="F90" s="69">
        <v>0</v>
      </c>
      <c r="G90" s="88" t="e">
        <f t="shared" si="62"/>
        <v>#DIV/0!</v>
      </c>
      <c r="H90" s="69">
        <v>0</v>
      </c>
      <c r="I90" s="69">
        <v>0</v>
      </c>
      <c r="J90" s="88" t="e">
        <f t="shared" si="63"/>
        <v>#DIV/0!</v>
      </c>
      <c r="K90" s="105">
        <v>0</v>
      </c>
      <c r="L90" s="105">
        <v>0</v>
      </c>
      <c r="M90" s="105">
        <v>0</v>
      </c>
      <c r="N90" s="105">
        <v>0</v>
      </c>
      <c r="O90" s="105">
        <v>0</v>
      </c>
      <c r="P90" s="105">
        <v>0</v>
      </c>
      <c r="Q90" s="88" t="e">
        <f t="shared" si="64"/>
        <v>#DIV/0!</v>
      </c>
      <c r="R90" s="105">
        <v>0</v>
      </c>
      <c r="S90" s="88" t="e">
        <f t="shared" si="65"/>
        <v>#DIV/0!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>
        <v>0</v>
      </c>
    </row>
    <row r="91" s="122" customFormat="1" ht="24" customHeight="1" spans="1:26">
      <c r="A91" s="38"/>
      <c r="B91" s="83" t="s">
        <v>62</v>
      </c>
      <c r="C91" s="69">
        <v>0</v>
      </c>
      <c r="D91" s="69">
        <v>0</v>
      </c>
      <c r="E91" s="69">
        <v>0</v>
      </c>
      <c r="F91" s="69">
        <v>0</v>
      </c>
      <c r="G91" s="88" t="e">
        <f t="shared" si="62"/>
        <v>#DIV/0!</v>
      </c>
      <c r="H91" s="69">
        <v>0</v>
      </c>
      <c r="I91" s="69">
        <v>0</v>
      </c>
      <c r="J91" s="88" t="e">
        <f t="shared" si="63"/>
        <v>#DIV/0!</v>
      </c>
      <c r="K91" s="105">
        <v>0</v>
      </c>
      <c r="L91" s="105">
        <v>0</v>
      </c>
      <c r="M91" s="105">
        <v>0</v>
      </c>
      <c r="N91" s="105">
        <v>0</v>
      </c>
      <c r="O91" s="105">
        <v>0</v>
      </c>
      <c r="P91" s="105">
        <v>0</v>
      </c>
      <c r="Q91" s="88" t="e">
        <f t="shared" si="64"/>
        <v>#DIV/0!</v>
      </c>
      <c r="R91" s="105">
        <v>0</v>
      </c>
      <c r="S91" s="88" t="e">
        <f t="shared" si="65"/>
        <v>#DIV/0!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>
        <v>0</v>
      </c>
    </row>
    <row r="92" s="120" customFormat="1" customHeight="1" spans="1:26">
      <c r="A92" s="74" t="s">
        <v>77</v>
      </c>
      <c r="B92" s="74" t="s">
        <v>56</v>
      </c>
      <c r="C92" s="75">
        <f t="shared" ref="C92:F92" si="72">SUM(C93+C96+C97+C98)</f>
        <v>0</v>
      </c>
      <c r="D92" s="75">
        <f t="shared" si="72"/>
        <v>0</v>
      </c>
      <c r="E92" s="75">
        <f t="shared" si="72"/>
        <v>0</v>
      </c>
      <c r="F92" s="75">
        <f t="shared" si="72"/>
        <v>0</v>
      </c>
      <c r="G92" s="87" t="e">
        <f t="shared" si="62"/>
        <v>#DIV/0!</v>
      </c>
      <c r="H92" s="75">
        <f t="shared" ref="H92:P92" si="73">SUM(H93+H96+H97+H98)</f>
        <v>0</v>
      </c>
      <c r="I92" s="75">
        <f t="shared" si="73"/>
        <v>0</v>
      </c>
      <c r="J92" s="87" t="e">
        <f t="shared" si="63"/>
        <v>#DIV/0!</v>
      </c>
      <c r="K92" s="101">
        <f t="shared" si="73"/>
        <v>0</v>
      </c>
      <c r="L92" s="101">
        <f t="shared" si="73"/>
        <v>0</v>
      </c>
      <c r="M92" s="101">
        <f t="shared" si="73"/>
        <v>0</v>
      </c>
      <c r="N92" s="101">
        <f t="shared" si="73"/>
        <v>0</v>
      </c>
      <c r="O92" s="101">
        <f t="shared" si="73"/>
        <v>0</v>
      </c>
      <c r="P92" s="101">
        <f t="shared" si="73"/>
        <v>0</v>
      </c>
      <c r="Q92" s="87" t="e">
        <f t="shared" si="64"/>
        <v>#DIV/0!</v>
      </c>
      <c r="R92" s="101">
        <f t="shared" ref="R92:Z92" si="74">SUM(R93+R96+R97+R98)</f>
        <v>0</v>
      </c>
      <c r="S92" s="87" t="e">
        <f t="shared" si="65"/>
        <v>#DIV/0!</v>
      </c>
      <c r="T92" s="75">
        <f t="shared" si="74"/>
        <v>0</v>
      </c>
      <c r="U92" s="75">
        <f t="shared" si="74"/>
        <v>0</v>
      </c>
      <c r="V92" s="75">
        <f t="shared" si="74"/>
        <v>0</v>
      </c>
      <c r="W92" s="75">
        <f t="shared" si="74"/>
        <v>0</v>
      </c>
      <c r="X92" s="75">
        <f t="shared" si="74"/>
        <v>0</v>
      </c>
      <c r="Y92" s="75">
        <f t="shared" si="74"/>
        <v>0</v>
      </c>
      <c r="Z92" s="75">
        <f t="shared" si="74"/>
        <v>0</v>
      </c>
    </row>
    <row r="93" s="118" customFormat="1" customHeight="1" spans="1:26">
      <c r="A93" s="35"/>
      <c r="B93" s="83" t="s">
        <v>57</v>
      </c>
      <c r="C93" s="69">
        <v>0</v>
      </c>
      <c r="D93" s="69">
        <v>0</v>
      </c>
      <c r="E93" s="69">
        <v>0</v>
      </c>
      <c r="F93" s="69">
        <v>0</v>
      </c>
      <c r="G93" s="88" t="e">
        <f t="shared" si="62"/>
        <v>#DIV/0!</v>
      </c>
      <c r="H93" s="69">
        <v>0</v>
      </c>
      <c r="I93" s="69">
        <v>0</v>
      </c>
      <c r="J93" s="88" t="e">
        <f t="shared" si="63"/>
        <v>#DIV/0!</v>
      </c>
      <c r="K93" s="105">
        <v>0</v>
      </c>
      <c r="L93" s="105">
        <v>0</v>
      </c>
      <c r="M93" s="105">
        <v>0</v>
      </c>
      <c r="N93" s="105">
        <v>0</v>
      </c>
      <c r="O93" s="105">
        <v>0</v>
      </c>
      <c r="P93" s="105">
        <v>0</v>
      </c>
      <c r="Q93" s="88" t="e">
        <f t="shared" si="64"/>
        <v>#DIV/0!</v>
      </c>
      <c r="R93" s="105">
        <v>0</v>
      </c>
      <c r="S93" s="88" t="e">
        <f t="shared" si="65"/>
        <v>#DIV/0!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>
        <v>0</v>
      </c>
    </row>
    <row r="94" s="122" customFormat="1" ht="24" customHeight="1" spans="1:26">
      <c r="A94" s="38"/>
      <c r="B94" s="83" t="s">
        <v>58</v>
      </c>
      <c r="C94" s="69">
        <v>0</v>
      </c>
      <c r="D94" s="69">
        <v>0</v>
      </c>
      <c r="E94" s="69">
        <v>0</v>
      </c>
      <c r="F94" s="69">
        <v>0</v>
      </c>
      <c r="G94" s="88" t="e">
        <f t="shared" si="62"/>
        <v>#DIV/0!</v>
      </c>
      <c r="H94" s="69">
        <v>0</v>
      </c>
      <c r="I94" s="69">
        <v>0</v>
      </c>
      <c r="J94" s="88" t="e">
        <f t="shared" si="63"/>
        <v>#DIV/0!</v>
      </c>
      <c r="K94" s="105">
        <v>0</v>
      </c>
      <c r="L94" s="105">
        <v>0</v>
      </c>
      <c r="M94" s="105">
        <v>0</v>
      </c>
      <c r="N94" s="105">
        <v>0</v>
      </c>
      <c r="O94" s="105">
        <v>0</v>
      </c>
      <c r="P94" s="105">
        <v>0</v>
      </c>
      <c r="Q94" s="88" t="e">
        <f t="shared" si="64"/>
        <v>#DIV/0!</v>
      </c>
      <c r="R94" s="105">
        <v>0</v>
      </c>
      <c r="S94" s="88" t="e">
        <f t="shared" si="65"/>
        <v>#DIV/0!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>
        <v>0</v>
      </c>
    </row>
    <row r="95" s="122" customFormat="1" ht="24" customHeight="1" spans="1:26">
      <c r="A95" s="38"/>
      <c r="B95" s="83" t="s">
        <v>59</v>
      </c>
      <c r="C95" s="69">
        <v>0</v>
      </c>
      <c r="D95" s="69">
        <v>0</v>
      </c>
      <c r="E95" s="69">
        <v>0</v>
      </c>
      <c r="F95" s="69">
        <v>0</v>
      </c>
      <c r="G95" s="88" t="e">
        <f t="shared" si="62"/>
        <v>#DIV/0!</v>
      </c>
      <c r="H95" s="69">
        <v>0</v>
      </c>
      <c r="I95" s="69">
        <v>0</v>
      </c>
      <c r="J95" s="88" t="e">
        <f t="shared" si="63"/>
        <v>#DIV/0!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5">
        <v>0</v>
      </c>
      <c r="Q95" s="88" t="e">
        <f t="shared" si="64"/>
        <v>#DIV/0!</v>
      </c>
      <c r="R95" s="105">
        <v>0</v>
      </c>
      <c r="S95" s="88" t="e">
        <f t="shared" si="65"/>
        <v>#DIV/0!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>
        <v>0</v>
      </c>
    </row>
    <row r="96" s="122" customFormat="1" ht="24" customHeight="1" spans="1:26">
      <c r="A96" s="37"/>
      <c r="B96" s="83" t="s">
        <v>60</v>
      </c>
      <c r="C96" s="69">
        <v>0</v>
      </c>
      <c r="D96" s="69">
        <v>0</v>
      </c>
      <c r="E96" s="69">
        <v>0</v>
      </c>
      <c r="F96" s="69">
        <v>0</v>
      </c>
      <c r="G96" s="88" t="e">
        <f t="shared" si="62"/>
        <v>#DIV/0!</v>
      </c>
      <c r="H96" s="69">
        <v>0</v>
      </c>
      <c r="I96" s="69">
        <v>0</v>
      </c>
      <c r="J96" s="88" t="e">
        <f t="shared" si="63"/>
        <v>#DIV/0!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5">
        <v>0</v>
      </c>
      <c r="Q96" s="88" t="e">
        <f t="shared" si="64"/>
        <v>#DIV/0!</v>
      </c>
      <c r="R96" s="105">
        <v>0</v>
      </c>
      <c r="S96" s="88" t="e">
        <f t="shared" si="65"/>
        <v>#DIV/0!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>
        <v>0</v>
      </c>
    </row>
    <row r="97" s="122" customFormat="1" ht="24" customHeight="1" spans="1:26">
      <c r="A97" s="38"/>
      <c r="B97" s="86" t="s">
        <v>61</v>
      </c>
      <c r="C97" s="69">
        <v>0</v>
      </c>
      <c r="D97" s="69">
        <v>0</v>
      </c>
      <c r="E97" s="69">
        <v>0</v>
      </c>
      <c r="F97" s="69">
        <v>0</v>
      </c>
      <c r="G97" s="88" t="e">
        <f t="shared" si="62"/>
        <v>#DIV/0!</v>
      </c>
      <c r="H97" s="69">
        <v>0</v>
      </c>
      <c r="I97" s="69">
        <v>0</v>
      </c>
      <c r="J97" s="88" t="e">
        <f t="shared" si="63"/>
        <v>#DIV/0!</v>
      </c>
      <c r="K97" s="105">
        <v>0</v>
      </c>
      <c r="L97" s="105">
        <v>0</v>
      </c>
      <c r="M97" s="105">
        <v>0</v>
      </c>
      <c r="N97" s="105">
        <v>0</v>
      </c>
      <c r="O97" s="105">
        <v>0</v>
      </c>
      <c r="P97" s="105">
        <v>0</v>
      </c>
      <c r="Q97" s="88" t="e">
        <f t="shared" si="64"/>
        <v>#DIV/0!</v>
      </c>
      <c r="R97" s="105">
        <v>0</v>
      </c>
      <c r="S97" s="88" t="e">
        <f t="shared" si="65"/>
        <v>#DIV/0!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>
        <v>0</v>
      </c>
    </row>
    <row r="98" s="122" customFormat="1" ht="24" customHeight="1" spans="1:26">
      <c r="A98" s="38"/>
      <c r="B98" s="83" t="s">
        <v>62</v>
      </c>
      <c r="C98" s="69">
        <v>0</v>
      </c>
      <c r="D98" s="69">
        <v>0</v>
      </c>
      <c r="E98" s="69">
        <v>0</v>
      </c>
      <c r="F98" s="69">
        <v>0</v>
      </c>
      <c r="G98" s="88" t="e">
        <f t="shared" si="62"/>
        <v>#DIV/0!</v>
      </c>
      <c r="H98" s="69">
        <v>0</v>
      </c>
      <c r="I98" s="69">
        <v>0</v>
      </c>
      <c r="J98" s="88" t="e">
        <f t="shared" si="63"/>
        <v>#DIV/0!</v>
      </c>
      <c r="K98" s="105">
        <v>0</v>
      </c>
      <c r="L98" s="105">
        <v>0</v>
      </c>
      <c r="M98" s="105">
        <v>0</v>
      </c>
      <c r="N98" s="105">
        <v>0</v>
      </c>
      <c r="O98" s="105">
        <v>0</v>
      </c>
      <c r="P98" s="105">
        <v>0</v>
      </c>
      <c r="Q98" s="88" t="e">
        <f t="shared" si="64"/>
        <v>#DIV/0!</v>
      </c>
      <c r="R98" s="105">
        <v>0</v>
      </c>
      <c r="S98" s="88" t="e">
        <f t="shared" si="65"/>
        <v>#DIV/0!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>
        <v>0</v>
      </c>
    </row>
    <row r="99" s="122" customFormat="1" ht="24" customHeight="1" spans="1:26">
      <c r="A99" s="74" t="s">
        <v>78</v>
      </c>
      <c r="B99" s="155" t="s">
        <v>25</v>
      </c>
      <c r="C99" s="156"/>
      <c r="D99" s="156"/>
      <c r="E99" s="156"/>
      <c r="F99" s="156"/>
      <c r="G99" s="87"/>
      <c r="H99" s="156"/>
      <c r="I99" s="156"/>
      <c r="J99" s="87"/>
      <c r="K99" s="157"/>
      <c r="L99" s="157"/>
      <c r="M99" s="157"/>
      <c r="N99" s="157"/>
      <c r="O99" s="157"/>
      <c r="P99" s="157"/>
      <c r="Q99" s="87"/>
      <c r="R99" s="157"/>
      <c r="S99" s="87"/>
      <c r="T99" s="156"/>
      <c r="U99" s="156"/>
      <c r="V99" s="156"/>
      <c r="W99" s="156"/>
      <c r="X99" s="156"/>
      <c r="Y99" s="156"/>
      <c r="Z99" s="156"/>
    </row>
    <row r="100" s="122" customFormat="1" ht="21" customHeight="1" spans="1:26">
      <c r="A100" s="38"/>
      <c r="B100" s="83" t="s">
        <v>52</v>
      </c>
      <c r="C100" s="69"/>
      <c r="D100" s="69"/>
      <c r="E100" s="69"/>
      <c r="F100" s="69"/>
      <c r="G100" s="88"/>
      <c r="H100" s="69"/>
      <c r="I100" s="69"/>
      <c r="J100" s="88"/>
      <c r="K100" s="105"/>
      <c r="L100" s="105"/>
      <c r="M100" s="105"/>
      <c r="N100" s="105"/>
      <c r="O100" s="105"/>
      <c r="P100" s="105"/>
      <c r="Q100" s="88"/>
      <c r="R100" s="105"/>
      <c r="S100" s="88"/>
      <c r="T100" s="69"/>
      <c r="U100" s="69"/>
      <c r="V100" s="69"/>
      <c r="W100" s="69"/>
      <c r="X100" s="69"/>
      <c r="Y100" s="69"/>
      <c r="Z100" s="69"/>
    </row>
    <row r="101" s="122" customFormat="1" ht="17" customHeight="1" spans="1:26">
      <c r="A101" s="38"/>
      <c r="B101" s="83" t="s">
        <v>79</v>
      </c>
      <c r="C101" s="69"/>
      <c r="D101" s="69"/>
      <c r="E101" s="69"/>
      <c r="F101" s="69"/>
      <c r="G101" s="88"/>
      <c r="H101" s="69"/>
      <c r="I101" s="69"/>
      <c r="J101" s="88"/>
      <c r="K101" s="105"/>
      <c r="L101" s="105"/>
      <c r="M101" s="105"/>
      <c r="N101" s="105"/>
      <c r="O101" s="105"/>
      <c r="P101" s="105"/>
      <c r="Q101" s="88"/>
      <c r="R101" s="105"/>
      <c r="S101" s="88"/>
      <c r="T101" s="69"/>
      <c r="U101" s="69"/>
      <c r="V101" s="69"/>
      <c r="W101" s="69"/>
      <c r="X101" s="69"/>
      <c r="Y101" s="69"/>
      <c r="Z101" s="69"/>
    </row>
    <row r="102" s="122" customFormat="1" ht="20" customHeight="1" spans="1:26">
      <c r="A102" s="38"/>
      <c r="B102" s="83" t="s">
        <v>80</v>
      </c>
      <c r="C102" s="69"/>
      <c r="D102" s="69"/>
      <c r="E102" s="69"/>
      <c r="F102" s="69"/>
      <c r="G102" s="88"/>
      <c r="H102" s="69"/>
      <c r="I102" s="69"/>
      <c r="J102" s="88"/>
      <c r="K102" s="105"/>
      <c r="L102" s="105"/>
      <c r="M102" s="105"/>
      <c r="N102" s="105"/>
      <c r="O102" s="105"/>
      <c r="P102" s="105"/>
      <c r="Q102" s="88"/>
      <c r="R102" s="105"/>
      <c r="S102" s="88"/>
      <c r="T102" s="69"/>
      <c r="U102" s="69"/>
      <c r="V102" s="69"/>
      <c r="W102" s="69"/>
      <c r="X102" s="69"/>
      <c r="Y102" s="69"/>
      <c r="Z102" s="69"/>
    </row>
    <row r="103" s="122" customFormat="1" ht="20" customHeight="1" spans="1:26">
      <c r="A103" s="38"/>
      <c r="B103" s="83" t="s">
        <v>48</v>
      </c>
      <c r="C103" s="69"/>
      <c r="D103" s="69"/>
      <c r="E103" s="69"/>
      <c r="F103" s="69"/>
      <c r="G103" s="88"/>
      <c r="H103" s="69"/>
      <c r="I103" s="69"/>
      <c r="J103" s="88"/>
      <c r="K103" s="105"/>
      <c r="L103" s="105"/>
      <c r="M103" s="105"/>
      <c r="N103" s="105"/>
      <c r="O103" s="105"/>
      <c r="P103" s="105"/>
      <c r="Q103" s="88"/>
      <c r="R103" s="105"/>
      <c r="S103" s="88"/>
      <c r="T103" s="69"/>
      <c r="U103" s="69"/>
      <c r="V103" s="69"/>
      <c r="W103" s="69"/>
      <c r="X103" s="69"/>
      <c r="Y103" s="69"/>
      <c r="Z103" s="69"/>
    </row>
    <row r="104" s="122" customFormat="1" ht="20" customHeight="1" spans="1:26">
      <c r="A104" s="38"/>
      <c r="B104" s="83" t="s">
        <v>49</v>
      </c>
      <c r="C104" s="69"/>
      <c r="D104" s="69"/>
      <c r="E104" s="69"/>
      <c r="F104" s="69"/>
      <c r="G104" s="88"/>
      <c r="H104" s="69"/>
      <c r="I104" s="69"/>
      <c r="J104" s="88"/>
      <c r="K104" s="105"/>
      <c r="L104" s="105"/>
      <c r="M104" s="105"/>
      <c r="N104" s="105"/>
      <c r="O104" s="105"/>
      <c r="P104" s="105"/>
      <c r="Q104" s="88"/>
      <c r="R104" s="105"/>
      <c r="S104" s="88"/>
      <c r="T104" s="69"/>
      <c r="U104" s="69"/>
      <c r="V104" s="69"/>
      <c r="W104" s="69"/>
      <c r="X104" s="69"/>
      <c r="Y104" s="69"/>
      <c r="Z104" s="69"/>
    </row>
    <row r="105" s="122" customFormat="1" ht="24" customHeight="1" spans="1:26">
      <c r="A105" s="38"/>
      <c r="B105" s="83" t="s">
        <v>50</v>
      </c>
      <c r="C105" s="69"/>
      <c r="D105" s="69"/>
      <c r="E105" s="69"/>
      <c r="F105" s="69"/>
      <c r="G105" s="88"/>
      <c r="H105" s="69"/>
      <c r="I105" s="69"/>
      <c r="J105" s="88"/>
      <c r="K105" s="105"/>
      <c r="L105" s="105"/>
      <c r="M105" s="105"/>
      <c r="N105" s="105"/>
      <c r="O105" s="105"/>
      <c r="P105" s="105"/>
      <c r="Q105" s="88"/>
      <c r="R105" s="105"/>
      <c r="S105" s="88"/>
      <c r="T105" s="69"/>
      <c r="U105" s="69"/>
      <c r="V105" s="69"/>
      <c r="W105" s="69"/>
      <c r="X105" s="69"/>
      <c r="Y105" s="69"/>
      <c r="Z105" s="69"/>
    </row>
    <row r="106" s="124" customFormat="1" ht="19" customHeight="1" spans="1:26">
      <c r="A106" s="2"/>
      <c r="B106" s="18" t="s">
        <v>81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4" customFormat="1" ht="19" customHeight="1" spans="1:26">
      <c r="A107" s="2" t="s">
        <v>83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4" customFormat="1" ht="19" customHeight="1" spans="1:26">
      <c r="A108" s="2" t="s">
        <v>84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4" customFormat="1" ht="19" customHeight="1" spans="1:26">
      <c r="A109" s="2" t="s">
        <v>85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4" customFormat="1" ht="19" customHeight="1" spans="1:26">
      <c r="A110" s="2" t="s">
        <v>86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4" customFormat="1" ht="19" customHeight="1" spans="1:26">
      <c r="A111" s="2" t="s">
        <v>87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700694444444445" right="0.700694444444445" top="0.751388888888889" bottom="0.751388888888889" header="0.297916666666667" footer="0.297916666666667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C8" sqref="C8:Y14"/>
    </sheetView>
  </sheetViews>
  <sheetFormatPr defaultColWidth="9" defaultRowHeight="32" customHeight="1"/>
  <cols>
    <col min="1" max="1" width="12.5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6833333333333" style="41" customWidth="1"/>
    <col min="12" max="12" width="10" style="41" customWidth="1"/>
    <col min="13" max="13" width="9.21666666666667" style="41" customWidth="1"/>
    <col min="14" max="14" width="11.1333333333333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18">
      <c r="A1" s="66" t="s">
        <v>115</v>
      </c>
      <c r="K1" s="95"/>
      <c r="L1" s="95"/>
      <c r="M1" s="95"/>
      <c r="N1" s="95"/>
      <c r="O1" s="95"/>
      <c r="P1" s="95"/>
      <c r="R1" s="95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116</v>
      </c>
      <c r="W2" s="19"/>
      <c r="X2" s="19"/>
      <c r="Y2" s="19"/>
    </row>
    <row r="3" s="19" customFormat="1" ht="22" customHeight="1" spans="1:26">
      <c r="A3" s="131" t="s">
        <v>4</v>
      </c>
      <c r="B3" s="132" t="s">
        <v>5</v>
      </c>
      <c r="C3" s="35"/>
      <c r="D3" s="35"/>
      <c r="E3" s="35"/>
      <c r="F3" s="35"/>
      <c r="G3" s="35"/>
      <c r="H3" s="35"/>
      <c r="I3" s="35"/>
      <c r="J3" s="35"/>
      <c r="K3" s="140" t="s">
        <v>6</v>
      </c>
      <c r="L3" s="96"/>
      <c r="M3" s="96"/>
      <c r="N3" s="96"/>
      <c r="O3" s="96"/>
      <c r="P3" s="96"/>
      <c r="Q3" s="35"/>
      <c r="R3" s="96"/>
      <c r="S3" s="35"/>
      <c r="T3" s="132" t="s">
        <v>7</v>
      </c>
      <c r="U3" s="35"/>
      <c r="V3" s="35"/>
      <c r="W3" s="35"/>
      <c r="X3" s="35"/>
      <c r="Y3" s="35"/>
      <c r="Z3" s="132" t="s">
        <v>8</v>
      </c>
    </row>
    <row r="4" s="19" customFormat="1" ht="19" customHeight="1" spans="1:26">
      <c r="A4" s="68"/>
      <c r="B4" s="132" t="s">
        <v>9</v>
      </c>
      <c r="C4" s="132" t="s">
        <v>10</v>
      </c>
      <c r="D4" s="35"/>
      <c r="E4" s="132" t="s">
        <v>11</v>
      </c>
      <c r="F4" s="35"/>
      <c r="G4" s="35"/>
      <c r="H4" s="132" t="s">
        <v>12</v>
      </c>
      <c r="I4" s="35"/>
      <c r="J4" s="35"/>
      <c r="K4" s="140" t="s">
        <v>13</v>
      </c>
      <c r="L4" s="96"/>
      <c r="M4" s="96"/>
      <c r="N4" s="96"/>
      <c r="O4" s="96"/>
      <c r="P4" s="141" t="s">
        <v>14</v>
      </c>
      <c r="Q4" s="131" t="s">
        <v>15</v>
      </c>
      <c r="R4" s="141" t="s">
        <v>16</v>
      </c>
      <c r="S4" s="131" t="s">
        <v>15</v>
      </c>
      <c r="T4" s="132" t="s">
        <v>17</v>
      </c>
      <c r="U4" s="35"/>
      <c r="V4" s="35"/>
      <c r="W4" s="35"/>
      <c r="X4" s="132" t="s">
        <v>18</v>
      </c>
      <c r="Y4" s="35"/>
      <c r="Z4" s="35"/>
    </row>
    <row r="5" s="19" customFormat="1" customHeight="1" spans="1:26">
      <c r="A5" s="68"/>
      <c r="B5" s="35"/>
      <c r="C5" s="133" t="s">
        <v>19</v>
      </c>
      <c r="D5" s="133" t="s">
        <v>20</v>
      </c>
      <c r="E5" s="133" t="s">
        <v>19</v>
      </c>
      <c r="F5" s="133" t="s">
        <v>20</v>
      </c>
      <c r="G5" s="131" t="s">
        <v>15</v>
      </c>
      <c r="H5" s="133" t="s">
        <v>19</v>
      </c>
      <c r="I5" s="133" t="s">
        <v>20</v>
      </c>
      <c r="J5" s="131" t="s">
        <v>21</v>
      </c>
      <c r="K5" s="141" t="s">
        <v>22</v>
      </c>
      <c r="L5" s="140" t="s">
        <v>23</v>
      </c>
      <c r="M5" s="96"/>
      <c r="N5" s="96"/>
      <c r="O5" s="141" t="s">
        <v>24</v>
      </c>
      <c r="P5" s="97"/>
      <c r="Q5" s="68"/>
      <c r="R5" s="97"/>
      <c r="S5" s="68"/>
      <c r="T5" s="131" t="s">
        <v>25</v>
      </c>
      <c r="U5" s="68" t="s">
        <v>26</v>
      </c>
      <c r="V5" s="131" t="s">
        <v>27</v>
      </c>
      <c r="W5" s="131" t="s">
        <v>28</v>
      </c>
      <c r="X5" s="132" t="s">
        <v>29</v>
      </c>
      <c r="Y5" s="132" t="s">
        <v>30</v>
      </c>
      <c r="Z5" s="35"/>
    </row>
    <row r="6" s="19" customFormat="1" customHeight="1" spans="1:26">
      <c r="A6" s="68"/>
      <c r="B6" s="35"/>
      <c r="C6" s="84"/>
      <c r="D6" s="84"/>
      <c r="E6" s="84"/>
      <c r="F6" s="84"/>
      <c r="G6" s="68"/>
      <c r="H6" s="84"/>
      <c r="I6" s="84"/>
      <c r="J6" s="68"/>
      <c r="K6" s="98"/>
      <c r="L6" s="142" t="s">
        <v>25</v>
      </c>
      <c r="M6" s="140" t="s">
        <v>31</v>
      </c>
      <c r="N6" s="141" t="s">
        <v>32</v>
      </c>
      <c r="O6" s="97"/>
      <c r="P6" s="97"/>
      <c r="Q6" s="68"/>
      <c r="R6" s="97"/>
      <c r="S6" s="68"/>
      <c r="T6" s="108"/>
      <c r="U6" s="108"/>
      <c r="V6" s="108"/>
      <c r="W6" s="108"/>
      <c r="X6" s="36"/>
      <c r="Y6" s="36"/>
      <c r="Z6" s="35"/>
    </row>
    <row r="7" s="128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99" t="s">
        <v>37</v>
      </c>
      <c r="L7" s="99" t="s">
        <v>38</v>
      </c>
      <c r="M7" s="100"/>
      <c r="N7" s="99"/>
      <c r="O7" s="99"/>
      <c r="P7" s="99" t="s">
        <v>39</v>
      </c>
      <c r="Q7" s="73" t="s">
        <v>40</v>
      </c>
      <c r="R7" s="99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9" customFormat="1" customHeight="1" spans="1:26">
      <c r="A8" s="23" t="s">
        <v>43</v>
      </c>
      <c r="B8" s="23" t="s">
        <v>44</v>
      </c>
      <c r="C8" s="134">
        <f t="shared" ref="C8:F8" si="0">SUM(C15,C22,C29,C36,C43,C50,C57,C64,C71,C78,C85,C92,C99)</f>
        <v>532</v>
      </c>
      <c r="D8" s="134">
        <f t="shared" si="0"/>
        <v>1316.246</v>
      </c>
      <c r="E8" s="134">
        <f t="shared" si="0"/>
        <v>532</v>
      </c>
      <c r="F8" s="134">
        <f t="shared" si="0"/>
        <v>1316.246</v>
      </c>
      <c r="G8" s="135">
        <f t="shared" ref="G8:G16" si="1">E8/C8</f>
        <v>1</v>
      </c>
      <c r="H8" s="134">
        <f t="shared" ref="H8:P8" si="2">SUM(H15,H22,H29,H36,H43,H50,H57,H64,H71,H78,H85,H92,H99)</f>
        <v>526</v>
      </c>
      <c r="I8" s="134">
        <f t="shared" si="2"/>
        <v>1214.906</v>
      </c>
      <c r="J8" s="135">
        <f t="shared" ref="J8:J16" si="3">H8/C8</f>
        <v>0.988721804511278</v>
      </c>
      <c r="K8" s="143">
        <f t="shared" si="2"/>
        <v>17982.7683</v>
      </c>
      <c r="L8" s="143">
        <f t="shared" si="2"/>
        <v>17854.7683</v>
      </c>
      <c r="M8" s="143">
        <f t="shared" si="2"/>
        <v>0</v>
      </c>
      <c r="N8" s="143">
        <f t="shared" si="2"/>
        <v>17854.7683</v>
      </c>
      <c r="O8" s="143">
        <f t="shared" si="2"/>
        <v>128</v>
      </c>
      <c r="P8" s="143">
        <f t="shared" si="2"/>
        <v>17794.0883</v>
      </c>
      <c r="Q8" s="135">
        <f t="shared" ref="Q8:Q16" si="4">P8/K8</f>
        <v>0.989507733356048</v>
      </c>
      <c r="R8" s="143">
        <f t="shared" ref="R8:Y8" si="5">SUM(R15,R22,R29,R36,R43,R50,R57,R64,R71,R78,R85,R92,R99)</f>
        <v>17155.133</v>
      </c>
      <c r="S8" s="135">
        <f t="shared" ref="S8:S16" si="6">R8/L8</f>
        <v>0.960815212595058</v>
      </c>
      <c r="T8" s="134">
        <f t="shared" si="5"/>
        <v>361</v>
      </c>
      <c r="U8" s="134">
        <f t="shared" si="5"/>
        <v>259</v>
      </c>
      <c r="V8" s="134">
        <f t="shared" si="5"/>
        <v>36</v>
      </c>
      <c r="W8" s="134">
        <f t="shared" si="5"/>
        <v>88</v>
      </c>
      <c r="X8" s="134">
        <f t="shared" si="5"/>
        <v>53788</v>
      </c>
      <c r="Y8" s="134">
        <f t="shared" si="5"/>
        <v>201050</v>
      </c>
      <c r="Z8" s="148"/>
    </row>
    <row r="9" s="123" customFormat="1" customHeight="1" spans="1:26">
      <c r="A9" s="27"/>
      <c r="B9" s="136" t="s">
        <v>45</v>
      </c>
      <c r="C9" s="78">
        <f t="shared" ref="C9:F9" si="7">C10+C11</f>
        <v>175</v>
      </c>
      <c r="D9" s="78">
        <f t="shared" si="7"/>
        <v>215.616</v>
      </c>
      <c r="E9" s="78">
        <f t="shared" si="7"/>
        <v>175</v>
      </c>
      <c r="F9" s="78">
        <f t="shared" si="7"/>
        <v>215.616</v>
      </c>
      <c r="G9" s="79">
        <f t="shared" si="1"/>
        <v>1</v>
      </c>
      <c r="H9" s="78">
        <f t="shared" ref="H9:P9" si="8">H10+H11</f>
        <v>174</v>
      </c>
      <c r="I9" s="78">
        <f t="shared" si="8"/>
        <v>214.496</v>
      </c>
      <c r="J9" s="79">
        <f t="shared" si="3"/>
        <v>0.994285714285714</v>
      </c>
      <c r="K9" s="102">
        <f>K10+K11</f>
        <v>8834.9446</v>
      </c>
      <c r="L9" s="102">
        <f>L10+L11</f>
        <v>8834.9446</v>
      </c>
      <c r="M9" s="102">
        <f t="shared" si="8"/>
        <v>0</v>
      </c>
      <c r="N9" s="102">
        <f t="shared" si="8"/>
        <v>8834.9446</v>
      </c>
      <c r="O9" s="102">
        <f t="shared" si="8"/>
        <v>0</v>
      </c>
      <c r="P9" s="102">
        <f t="shared" si="8"/>
        <v>8748.2746</v>
      </c>
      <c r="Q9" s="79">
        <f t="shared" si="4"/>
        <v>0.990190091288178</v>
      </c>
      <c r="R9" s="102">
        <f t="shared" ref="R9:Y9" si="9">R10+R11</f>
        <v>8435.3011</v>
      </c>
      <c r="S9" s="79">
        <f t="shared" si="6"/>
        <v>0.954765590720286</v>
      </c>
      <c r="T9" s="78">
        <f t="shared" si="9"/>
        <v>146</v>
      </c>
      <c r="U9" s="78">
        <f t="shared" si="9"/>
        <v>77</v>
      </c>
      <c r="V9" s="78">
        <f t="shared" si="9"/>
        <v>17</v>
      </c>
      <c r="W9" s="78">
        <f t="shared" si="9"/>
        <v>57</v>
      </c>
      <c r="X9" s="78">
        <f t="shared" si="9"/>
        <v>20672</v>
      </c>
      <c r="Y9" s="78">
        <f t="shared" si="9"/>
        <v>77024</v>
      </c>
      <c r="Z9" s="78"/>
    </row>
    <row r="10" s="130" customFormat="1" ht="24" customHeight="1" spans="1:26">
      <c r="A10" s="31"/>
      <c r="B10" s="77" t="s">
        <v>46</v>
      </c>
      <c r="C10" s="27">
        <f t="shared" ref="C10:I10" si="10">C17+C24+C31+C38+C45+C52+C59+C66+C73+C80+C87+C94</f>
        <v>15</v>
      </c>
      <c r="D10" s="27">
        <f t="shared" si="10"/>
        <v>19.807</v>
      </c>
      <c r="E10" s="27">
        <f t="shared" si="10"/>
        <v>15</v>
      </c>
      <c r="F10" s="27">
        <f t="shared" ref="D10:F10" si="11">F17+F24+F31+F38+F45+F52+F59+F66+F73+F20+F87+F94</f>
        <v>19.807</v>
      </c>
      <c r="G10" s="79">
        <f t="shared" si="1"/>
        <v>1</v>
      </c>
      <c r="H10" s="27">
        <f t="shared" si="10"/>
        <v>15</v>
      </c>
      <c r="I10" s="27">
        <f t="shared" si="10"/>
        <v>19.807</v>
      </c>
      <c r="J10" s="79">
        <f t="shared" si="3"/>
        <v>1</v>
      </c>
      <c r="K10" s="100">
        <f t="shared" ref="K10:P10" si="12">K17+K24+K31+K38+K45+K52+K59+K66+K73+K80+K87+K94</f>
        <v>605.1371</v>
      </c>
      <c r="L10" s="100">
        <f t="shared" si="12"/>
        <v>605.1371</v>
      </c>
      <c r="M10" s="100">
        <f t="shared" si="12"/>
        <v>0</v>
      </c>
      <c r="N10" s="100">
        <f t="shared" si="12"/>
        <v>605.1371</v>
      </c>
      <c r="O10" s="100">
        <f t="shared" si="12"/>
        <v>0</v>
      </c>
      <c r="P10" s="100">
        <f t="shared" si="12"/>
        <v>605.1371</v>
      </c>
      <c r="Q10" s="79">
        <f t="shared" si="4"/>
        <v>1</v>
      </c>
      <c r="R10" s="100">
        <f t="shared" ref="R10:Y10" si="13">R17+R24+R31+R38+R45+R52+R59+R66+R73+R80+R87+R94</f>
        <v>575.3491</v>
      </c>
      <c r="S10" s="79">
        <f t="shared" si="6"/>
        <v>0.950774791365461</v>
      </c>
      <c r="T10" s="27">
        <f t="shared" si="13"/>
        <v>14</v>
      </c>
      <c r="U10" s="27">
        <f t="shared" si="13"/>
        <v>10</v>
      </c>
      <c r="V10" s="27">
        <f t="shared" si="13"/>
        <v>1</v>
      </c>
      <c r="W10" s="27">
        <f t="shared" si="13"/>
        <v>4</v>
      </c>
      <c r="X10" s="27">
        <f t="shared" si="13"/>
        <v>1458</v>
      </c>
      <c r="Y10" s="27">
        <f t="shared" si="13"/>
        <v>5136</v>
      </c>
      <c r="Z10" s="31"/>
    </row>
    <row r="11" s="130" customFormat="1" ht="24" customHeight="1" spans="1:26">
      <c r="A11" s="31"/>
      <c r="B11" s="77" t="s">
        <v>47</v>
      </c>
      <c r="C11" s="27">
        <f t="shared" ref="C11:F11" si="14">C18+C25+C32+C39+C46+C53+C60+C67+C74+C81+C88+C95</f>
        <v>160</v>
      </c>
      <c r="D11" s="27">
        <f t="shared" si="14"/>
        <v>195.809</v>
      </c>
      <c r="E11" s="27">
        <f t="shared" si="14"/>
        <v>160</v>
      </c>
      <c r="F11" s="27">
        <f t="shared" si="14"/>
        <v>195.809</v>
      </c>
      <c r="G11" s="79">
        <f t="shared" si="1"/>
        <v>1</v>
      </c>
      <c r="H11" s="27">
        <f t="shared" ref="H11:P11" si="15">H18+H25+H32+H39+H46+H53+H60+H67+H74+H81+H88+H95</f>
        <v>159</v>
      </c>
      <c r="I11" s="27">
        <f t="shared" si="15"/>
        <v>194.689</v>
      </c>
      <c r="J11" s="79">
        <f t="shared" si="3"/>
        <v>0.99375</v>
      </c>
      <c r="K11" s="100">
        <f t="shared" si="15"/>
        <v>8229.8075</v>
      </c>
      <c r="L11" s="100">
        <f t="shared" si="15"/>
        <v>8229.8075</v>
      </c>
      <c r="M11" s="100">
        <f t="shared" si="15"/>
        <v>0</v>
      </c>
      <c r="N11" s="100">
        <f t="shared" si="15"/>
        <v>8229.8075</v>
      </c>
      <c r="O11" s="100">
        <f t="shared" si="15"/>
        <v>0</v>
      </c>
      <c r="P11" s="100">
        <f t="shared" si="15"/>
        <v>8143.1375</v>
      </c>
      <c r="Q11" s="79">
        <f t="shared" si="4"/>
        <v>0.989468769470003</v>
      </c>
      <c r="R11" s="100">
        <f t="shared" ref="R11:Y11" si="16">R18+R25+R32+R39+R46+R53+R60+R67+R74+R81+R88+R95</f>
        <v>7859.952</v>
      </c>
      <c r="S11" s="79">
        <f t="shared" si="6"/>
        <v>0.955059033883842</v>
      </c>
      <c r="T11" s="27">
        <f t="shared" si="16"/>
        <v>132</v>
      </c>
      <c r="U11" s="27">
        <f t="shared" si="16"/>
        <v>67</v>
      </c>
      <c r="V11" s="27">
        <f t="shared" si="16"/>
        <v>16</v>
      </c>
      <c r="W11" s="27">
        <f t="shared" si="16"/>
        <v>53</v>
      </c>
      <c r="X11" s="27">
        <f t="shared" si="16"/>
        <v>19214</v>
      </c>
      <c r="Y11" s="27">
        <f t="shared" si="16"/>
        <v>71888</v>
      </c>
      <c r="Z11" s="31"/>
    </row>
    <row r="12" s="130" customFormat="1" ht="24" customHeight="1" spans="1:26">
      <c r="A12" s="31"/>
      <c r="B12" s="136" t="s">
        <v>48</v>
      </c>
      <c r="C12" s="27">
        <f t="shared" ref="C12:F12" si="17">C19+C26+C33+C40+C47+C54+C61+C68+C75+C82+C89+C96</f>
        <v>29</v>
      </c>
      <c r="D12" s="27">
        <f t="shared" si="17"/>
        <v>952.5</v>
      </c>
      <c r="E12" s="27">
        <f t="shared" si="17"/>
        <v>29</v>
      </c>
      <c r="F12" s="27">
        <f t="shared" si="17"/>
        <v>952.5</v>
      </c>
      <c r="G12" s="79">
        <f t="shared" si="1"/>
        <v>1</v>
      </c>
      <c r="H12" s="27">
        <f t="shared" ref="H12:P12" si="18">H19+H26+H33+H40+H47+H54+H61+H68+H75+H82+H89+H96</f>
        <v>26</v>
      </c>
      <c r="I12" s="27">
        <f t="shared" si="18"/>
        <v>852.28</v>
      </c>
      <c r="J12" s="79">
        <f t="shared" si="3"/>
        <v>0.896551724137931</v>
      </c>
      <c r="K12" s="100">
        <f t="shared" si="18"/>
        <v>1207.99</v>
      </c>
      <c r="L12" s="100">
        <f t="shared" si="18"/>
        <v>1079.99</v>
      </c>
      <c r="M12" s="100">
        <f t="shared" si="18"/>
        <v>0</v>
      </c>
      <c r="N12" s="100">
        <f t="shared" si="18"/>
        <v>1079.99</v>
      </c>
      <c r="O12" s="100">
        <f t="shared" si="18"/>
        <v>128</v>
      </c>
      <c r="P12" s="100">
        <f t="shared" si="18"/>
        <v>1167.99</v>
      </c>
      <c r="Q12" s="79">
        <f t="shared" si="4"/>
        <v>0.966887143105489</v>
      </c>
      <c r="R12" s="100">
        <f t="shared" ref="R12:Y12" si="19">R19+R26+R33+R40+R47+R54+R61+R68+R75+R82+R89+R96</f>
        <v>1011.22</v>
      </c>
      <c r="S12" s="79">
        <f t="shared" si="6"/>
        <v>0.936323484476708</v>
      </c>
      <c r="T12" s="27">
        <f t="shared" si="19"/>
        <v>26</v>
      </c>
      <c r="U12" s="27">
        <f t="shared" si="19"/>
        <v>21</v>
      </c>
      <c r="V12" s="27">
        <f t="shared" si="19"/>
        <v>2</v>
      </c>
      <c r="W12" s="27">
        <f t="shared" si="19"/>
        <v>3</v>
      </c>
      <c r="X12" s="27">
        <f t="shared" si="19"/>
        <v>4928</v>
      </c>
      <c r="Y12" s="27">
        <f t="shared" si="19"/>
        <v>19210</v>
      </c>
      <c r="Z12" s="31"/>
    </row>
    <row r="13" s="130" customFormat="1" ht="24" customHeight="1" spans="1:26">
      <c r="A13" s="31"/>
      <c r="B13" s="137" t="s">
        <v>49</v>
      </c>
      <c r="C13" s="27">
        <f t="shared" ref="C13:F13" si="20">C20+C27+C34+C41+C48+C55+C62+C69+C76+C83+C90+C97</f>
        <v>82</v>
      </c>
      <c r="D13" s="27">
        <f t="shared" si="20"/>
        <v>148.13</v>
      </c>
      <c r="E13" s="27">
        <f t="shared" si="20"/>
        <v>82</v>
      </c>
      <c r="F13" s="27">
        <f t="shared" si="20"/>
        <v>148.13</v>
      </c>
      <c r="G13" s="79">
        <f t="shared" si="1"/>
        <v>1</v>
      </c>
      <c r="H13" s="27">
        <f t="shared" ref="H13:P13" si="21">H20+H27+H34+H41+H48+H55+H62+H69+H76+H83+H90+H97</f>
        <v>82</v>
      </c>
      <c r="I13" s="27">
        <f t="shared" si="21"/>
        <v>148.13</v>
      </c>
      <c r="J13" s="79">
        <f t="shared" si="3"/>
        <v>1</v>
      </c>
      <c r="K13" s="100">
        <f t="shared" si="21"/>
        <v>1651.8396</v>
      </c>
      <c r="L13" s="100">
        <f t="shared" si="21"/>
        <v>1651.8396</v>
      </c>
      <c r="M13" s="100">
        <f t="shared" si="21"/>
        <v>0</v>
      </c>
      <c r="N13" s="100">
        <f t="shared" si="21"/>
        <v>1651.8396</v>
      </c>
      <c r="O13" s="100">
        <f t="shared" si="21"/>
        <v>0</v>
      </c>
      <c r="P13" s="100">
        <f t="shared" si="21"/>
        <v>1651.8396</v>
      </c>
      <c r="Q13" s="79">
        <f t="shared" si="4"/>
        <v>1</v>
      </c>
      <c r="R13" s="100">
        <f t="shared" ref="R13:Y13" si="22">R20+R27+R34+R41+R48+R55+R62+R69+R76+R83+R90+R97</f>
        <v>1625.8396</v>
      </c>
      <c r="S13" s="79">
        <f t="shared" si="6"/>
        <v>0.984259972941683</v>
      </c>
      <c r="T13" s="27">
        <f t="shared" si="22"/>
        <v>61</v>
      </c>
      <c r="U13" s="27">
        <f t="shared" si="22"/>
        <v>60</v>
      </c>
      <c r="V13" s="27">
        <f t="shared" si="22"/>
        <v>1</v>
      </c>
      <c r="W13" s="27">
        <f t="shared" si="22"/>
        <v>4</v>
      </c>
      <c r="X13" s="27">
        <f t="shared" si="22"/>
        <v>4314</v>
      </c>
      <c r="Y13" s="27">
        <f t="shared" si="22"/>
        <v>16961</v>
      </c>
      <c r="Z13" s="31"/>
    </row>
    <row r="14" s="130" customFormat="1" ht="24" customHeight="1" spans="1:26">
      <c r="A14" s="31"/>
      <c r="B14" s="136" t="s">
        <v>50</v>
      </c>
      <c r="C14" s="27">
        <f t="shared" ref="C14:F14" si="23">SUM(C21,C28,C35,C42,C49,C56,C63,C70,C77,C84,C91,C98,C105)</f>
        <v>246</v>
      </c>
      <c r="D14" s="27">
        <f t="shared" si="23"/>
        <v>0</v>
      </c>
      <c r="E14" s="27">
        <f t="shared" si="23"/>
        <v>246</v>
      </c>
      <c r="F14" s="27">
        <f t="shared" si="23"/>
        <v>0</v>
      </c>
      <c r="G14" s="79">
        <f t="shared" si="1"/>
        <v>1</v>
      </c>
      <c r="H14" s="27">
        <f t="shared" ref="H14:P14" si="24">SUM(H21,H28,H35,H42,H49,H56,H63,H70,H77,H84,H91,H98,H105)</f>
        <v>244</v>
      </c>
      <c r="I14" s="27">
        <f t="shared" si="24"/>
        <v>0</v>
      </c>
      <c r="J14" s="79">
        <f t="shared" si="3"/>
        <v>0.991869918699187</v>
      </c>
      <c r="K14" s="100">
        <f t="shared" si="24"/>
        <v>6287.9941</v>
      </c>
      <c r="L14" s="100">
        <f t="shared" si="24"/>
        <v>6287.9941</v>
      </c>
      <c r="M14" s="100">
        <f t="shared" si="24"/>
        <v>0</v>
      </c>
      <c r="N14" s="100">
        <f t="shared" si="24"/>
        <v>6287.9941</v>
      </c>
      <c r="O14" s="100">
        <f t="shared" si="24"/>
        <v>0</v>
      </c>
      <c r="P14" s="100">
        <f t="shared" si="24"/>
        <v>6225.9841</v>
      </c>
      <c r="Q14" s="79">
        <f t="shared" si="4"/>
        <v>0.990138349525487</v>
      </c>
      <c r="R14" s="100">
        <f t="shared" ref="R14:Y14" si="25">SUM(R21,R28,R35,R42,R49,R56,R63,R70,R77,R84,R91,R98,R105)</f>
        <v>6082.7723</v>
      </c>
      <c r="S14" s="79">
        <f t="shared" si="6"/>
        <v>0.967362914669402</v>
      </c>
      <c r="T14" s="27">
        <f t="shared" si="25"/>
        <v>128</v>
      </c>
      <c r="U14" s="27">
        <f t="shared" si="25"/>
        <v>101</v>
      </c>
      <c r="V14" s="27">
        <f t="shared" si="25"/>
        <v>16</v>
      </c>
      <c r="W14" s="27">
        <f t="shared" si="25"/>
        <v>24</v>
      </c>
      <c r="X14" s="27">
        <f t="shared" si="25"/>
        <v>23874</v>
      </c>
      <c r="Y14" s="27">
        <f t="shared" si="25"/>
        <v>87855</v>
      </c>
      <c r="Z14" s="31"/>
    </row>
    <row r="15" s="123" customFormat="1" customHeight="1" spans="1:26">
      <c r="A15" s="74" t="s">
        <v>51</v>
      </c>
      <c r="B15" s="74" t="s">
        <v>56</v>
      </c>
      <c r="C15" s="75">
        <f t="shared" ref="C15:F15" si="26">SUM(C16+C19+C20+C21)</f>
        <v>166</v>
      </c>
      <c r="D15" s="75">
        <f t="shared" si="26"/>
        <v>66.41</v>
      </c>
      <c r="E15" s="75">
        <f t="shared" si="26"/>
        <v>166</v>
      </c>
      <c r="F15" s="75">
        <f t="shared" si="26"/>
        <v>66.41</v>
      </c>
      <c r="G15" s="87">
        <f t="shared" si="1"/>
        <v>1</v>
      </c>
      <c r="H15" s="75">
        <f t="shared" ref="H15:P15" si="27">SUM(H16+H19+H20+H21)</f>
        <v>166</v>
      </c>
      <c r="I15" s="75">
        <f t="shared" si="27"/>
        <v>66.41</v>
      </c>
      <c r="J15" s="87">
        <f t="shared" si="3"/>
        <v>1</v>
      </c>
      <c r="K15" s="101">
        <f t="shared" si="27"/>
        <v>3215.37</v>
      </c>
      <c r="L15" s="101">
        <f t="shared" si="27"/>
        <v>3215.37</v>
      </c>
      <c r="M15" s="101">
        <f t="shared" si="27"/>
        <v>0</v>
      </c>
      <c r="N15" s="101">
        <f t="shared" si="27"/>
        <v>3215.37</v>
      </c>
      <c r="O15" s="101">
        <f t="shared" si="27"/>
        <v>0</v>
      </c>
      <c r="P15" s="101">
        <f t="shared" si="27"/>
        <v>3215.37</v>
      </c>
      <c r="Q15" s="87">
        <f t="shared" si="4"/>
        <v>1</v>
      </c>
      <c r="R15" s="101">
        <f t="shared" ref="R15:Z15" si="28">SUM(R16+R19+R20+R21)</f>
        <v>2927.05</v>
      </c>
      <c r="S15" s="87">
        <f t="shared" si="6"/>
        <v>0.910330692890709</v>
      </c>
      <c r="T15" s="75">
        <f t="shared" si="28"/>
        <v>89</v>
      </c>
      <c r="U15" s="75">
        <f t="shared" si="28"/>
        <v>58</v>
      </c>
      <c r="V15" s="75">
        <f t="shared" si="28"/>
        <v>0</v>
      </c>
      <c r="W15" s="75">
        <f t="shared" si="28"/>
        <v>38</v>
      </c>
      <c r="X15" s="75">
        <f t="shared" si="28"/>
        <v>10289</v>
      </c>
      <c r="Y15" s="75">
        <f t="shared" si="28"/>
        <v>40827</v>
      </c>
      <c r="Z15" s="75"/>
    </row>
    <row r="16" s="19" customFormat="1" customHeight="1" spans="1:26">
      <c r="A16" s="35"/>
      <c r="B16" s="83" t="s">
        <v>57</v>
      </c>
      <c r="C16" s="69">
        <f t="shared" ref="C16:F16" si="29">C17+C18</f>
        <v>59</v>
      </c>
      <c r="D16" s="69">
        <f t="shared" si="29"/>
        <v>66.41</v>
      </c>
      <c r="E16" s="69">
        <f t="shared" si="29"/>
        <v>59</v>
      </c>
      <c r="F16" s="69">
        <f t="shared" si="29"/>
        <v>66.41</v>
      </c>
      <c r="G16" s="88">
        <f t="shared" si="1"/>
        <v>1</v>
      </c>
      <c r="H16" s="69">
        <f t="shared" ref="H16:P16" si="30">H17+H18</f>
        <v>59</v>
      </c>
      <c r="I16" s="69">
        <f t="shared" si="30"/>
        <v>66.41</v>
      </c>
      <c r="J16" s="88">
        <f t="shared" si="3"/>
        <v>1</v>
      </c>
      <c r="K16" s="105">
        <f t="shared" si="30"/>
        <v>2418.77</v>
      </c>
      <c r="L16" s="105">
        <f t="shared" si="30"/>
        <v>2418.77</v>
      </c>
      <c r="M16" s="105">
        <f t="shared" si="30"/>
        <v>0</v>
      </c>
      <c r="N16" s="105">
        <f t="shared" si="30"/>
        <v>2418.77</v>
      </c>
      <c r="O16" s="105">
        <f t="shared" si="30"/>
        <v>0</v>
      </c>
      <c r="P16" s="105">
        <f t="shared" si="30"/>
        <v>2418.77</v>
      </c>
      <c r="Q16" s="88">
        <f t="shared" si="4"/>
        <v>1</v>
      </c>
      <c r="R16" s="105">
        <f t="shared" ref="R16:Z16" si="31">R17+R18</f>
        <v>2177.75</v>
      </c>
      <c r="S16" s="88">
        <f t="shared" si="6"/>
        <v>0.900354312315764</v>
      </c>
      <c r="T16" s="69">
        <f t="shared" si="31"/>
        <v>37</v>
      </c>
      <c r="U16" s="69">
        <f t="shared" si="31"/>
        <v>19</v>
      </c>
      <c r="V16" s="69">
        <f t="shared" si="31"/>
        <v>0</v>
      </c>
      <c r="W16" s="69">
        <f t="shared" si="31"/>
        <v>21</v>
      </c>
      <c r="X16" s="69">
        <f t="shared" si="31"/>
        <v>2220</v>
      </c>
      <c r="Y16" s="69">
        <f t="shared" si="31"/>
        <v>8852</v>
      </c>
      <c r="Z16" s="69"/>
    </row>
    <row r="17" s="59" customFormat="1" ht="24" customHeight="1" spans="1:26">
      <c r="A17" s="36"/>
      <c r="B17" s="83" t="s">
        <v>58</v>
      </c>
      <c r="C17" s="27">
        <v>6</v>
      </c>
      <c r="D17" s="27">
        <v>6.92</v>
      </c>
      <c r="E17" s="27">
        <v>6</v>
      </c>
      <c r="F17" s="27">
        <v>6.92</v>
      </c>
      <c r="G17" s="27">
        <v>100</v>
      </c>
      <c r="H17" s="27">
        <v>6</v>
      </c>
      <c r="I17" s="27">
        <v>6.92</v>
      </c>
      <c r="J17" s="27">
        <v>100</v>
      </c>
      <c r="K17" s="27">
        <v>214.53</v>
      </c>
      <c r="L17" s="27">
        <v>214.53</v>
      </c>
      <c r="M17" s="27"/>
      <c r="N17" s="27">
        <v>214.53</v>
      </c>
      <c r="O17" s="27"/>
      <c r="P17" s="27">
        <v>214.53</v>
      </c>
      <c r="Q17" s="27">
        <v>100</v>
      </c>
      <c r="R17" s="27">
        <v>190.25</v>
      </c>
      <c r="S17" s="27">
        <v>97.7</v>
      </c>
      <c r="T17" s="27">
        <v>5</v>
      </c>
      <c r="U17" s="27">
        <v>4</v>
      </c>
      <c r="V17" s="27"/>
      <c r="W17" s="27">
        <v>1</v>
      </c>
      <c r="X17" s="27">
        <v>416</v>
      </c>
      <c r="Y17" s="27">
        <v>1542</v>
      </c>
      <c r="Z17" s="69"/>
    </row>
    <row r="18" s="59" customFormat="1" ht="44" customHeight="1" spans="1:26">
      <c r="A18" s="36"/>
      <c r="B18" s="83" t="s">
        <v>59</v>
      </c>
      <c r="C18" s="27">
        <v>53</v>
      </c>
      <c r="D18" s="27">
        <v>59.49</v>
      </c>
      <c r="E18" s="27">
        <v>53</v>
      </c>
      <c r="F18" s="27">
        <v>59.49</v>
      </c>
      <c r="G18" s="27">
        <v>100</v>
      </c>
      <c r="H18" s="27">
        <v>53</v>
      </c>
      <c r="I18" s="27">
        <v>59.49</v>
      </c>
      <c r="J18" s="27">
        <v>100</v>
      </c>
      <c r="K18" s="27">
        <v>2204.24</v>
      </c>
      <c r="L18" s="27">
        <v>2204.24</v>
      </c>
      <c r="M18" s="27"/>
      <c r="N18" s="27">
        <v>2204.24</v>
      </c>
      <c r="O18" s="27"/>
      <c r="P18" s="27">
        <v>2204.24</v>
      </c>
      <c r="Q18" s="27">
        <v>100</v>
      </c>
      <c r="R18" s="27">
        <v>1987.5</v>
      </c>
      <c r="S18" s="27">
        <v>97.5</v>
      </c>
      <c r="T18" s="27">
        <v>32</v>
      </c>
      <c r="U18" s="27">
        <v>15</v>
      </c>
      <c r="V18" s="27"/>
      <c r="W18" s="27">
        <v>20</v>
      </c>
      <c r="X18" s="27">
        <v>1804</v>
      </c>
      <c r="Y18" s="27">
        <v>7310</v>
      </c>
      <c r="Z18" s="69"/>
    </row>
    <row r="19" s="59" customFormat="1" ht="24" customHeight="1" spans="1:26">
      <c r="A19" s="36"/>
      <c r="B19" s="83" t="s">
        <v>60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69"/>
    </row>
    <row r="20" s="59" customFormat="1" ht="24" customHeight="1" spans="1:26">
      <c r="A20" s="36"/>
      <c r="B20" s="86" t="s">
        <v>61</v>
      </c>
      <c r="C20" s="27">
        <v>25</v>
      </c>
      <c r="D20" s="27"/>
      <c r="E20" s="27">
        <v>25</v>
      </c>
      <c r="F20" s="27"/>
      <c r="G20" s="27"/>
      <c r="H20" s="27">
        <v>25</v>
      </c>
      <c r="I20" s="27"/>
      <c r="J20" s="27">
        <v>100</v>
      </c>
      <c r="K20" s="27">
        <v>300</v>
      </c>
      <c r="L20" s="27">
        <v>300</v>
      </c>
      <c r="M20" s="27"/>
      <c r="N20" s="27">
        <v>300</v>
      </c>
      <c r="O20" s="27"/>
      <c r="P20" s="27">
        <v>300</v>
      </c>
      <c r="Q20" s="27">
        <v>100</v>
      </c>
      <c r="R20" s="27">
        <v>274</v>
      </c>
      <c r="S20" s="27">
        <v>91.3</v>
      </c>
      <c r="T20" s="27">
        <v>20</v>
      </c>
      <c r="U20" s="27">
        <v>20</v>
      </c>
      <c r="V20" s="27"/>
      <c r="W20" s="27">
        <v>4</v>
      </c>
      <c r="X20" s="27">
        <v>1021</v>
      </c>
      <c r="Y20" s="27">
        <v>4549</v>
      </c>
      <c r="Z20" s="69"/>
    </row>
    <row r="21" s="59" customFormat="1" ht="24" customHeight="1" spans="1:26">
      <c r="A21" s="36"/>
      <c r="B21" s="83" t="s">
        <v>62</v>
      </c>
      <c r="C21" s="27">
        <v>82</v>
      </c>
      <c r="D21" s="27"/>
      <c r="E21" s="27">
        <v>82</v>
      </c>
      <c r="F21" s="27"/>
      <c r="G21" s="27"/>
      <c r="H21" s="27">
        <v>82</v>
      </c>
      <c r="I21" s="27"/>
      <c r="J21" s="27">
        <v>100</v>
      </c>
      <c r="K21" s="27">
        <v>496.6</v>
      </c>
      <c r="L21" s="27">
        <v>496.6</v>
      </c>
      <c r="M21" s="27"/>
      <c r="N21" s="27">
        <v>496.6</v>
      </c>
      <c r="O21" s="27"/>
      <c r="P21" s="27">
        <v>496.6</v>
      </c>
      <c r="Q21" s="27">
        <v>100</v>
      </c>
      <c r="R21" s="27">
        <v>475.3</v>
      </c>
      <c r="S21" s="27">
        <v>98.8</v>
      </c>
      <c r="T21" s="27">
        <v>32</v>
      </c>
      <c r="U21" s="27">
        <v>19</v>
      </c>
      <c r="V21" s="27"/>
      <c r="W21" s="27">
        <v>13</v>
      </c>
      <c r="X21" s="27">
        <v>7048</v>
      </c>
      <c r="Y21" s="27">
        <v>27426</v>
      </c>
      <c r="Z21" s="69"/>
    </row>
    <row r="22" s="123" customFormat="1" customHeight="1" spans="1:26">
      <c r="A22" s="74" t="s">
        <v>55</v>
      </c>
      <c r="B22" s="74" t="s">
        <v>56</v>
      </c>
      <c r="C22" s="75">
        <f>C23+C26+C27+C28</f>
        <v>108</v>
      </c>
      <c r="D22" s="75">
        <f t="shared" ref="D22:Y22" si="32">D23+D26+D27+D28</f>
        <v>60.545</v>
      </c>
      <c r="E22" s="75">
        <f t="shared" si="32"/>
        <v>108</v>
      </c>
      <c r="F22" s="75">
        <f t="shared" si="32"/>
        <v>60.545</v>
      </c>
      <c r="G22" s="87">
        <f>E22/C22</f>
        <v>1</v>
      </c>
      <c r="H22" s="75">
        <f>H23+H26+H27+H28</f>
        <v>107</v>
      </c>
      <c r="I22" s="75">
        <f t="shared" si="32"/>
        <v>55.545</v>
      </c>
      <c r="J22" s="87">
        <f>H22/C22</f>
        <v>0.990740740740741</v>
      </c>
      <c r="K22" s="101">
        <f t="shared" si="32"/>
        <v>4564</v>
      </c>
      <c r="L22" s="101">
        <f t="shared" si="32"/>
        <v>4564</v>
      </c>
      <c r="M22" s="101">
        <f t="shared" si="32"/>
        <v>0</v>
      </c>
      <c r="N22" s="101">
        <f t="shared" si="32"/>
        <v>4564</v>
      </c>
      <c r="O22" s="101">
        <f t="shared" si="32"/>
        <v>0</v>
      </c>
      <c r="P22" s="101">
        <f t="shared" si="32"/>
        <v>4564</v>
      </c>
      <c r="Q22" s="87">
        <f>P22/K22</f>
        <v>1</v>
      </c>
      <c r="R22" s="101">
        <f t="shared" si="32"/>
        <v>4520.1727</v>
      </c>
      <c r="S22" s="87">
        <f>R22/L22</f>
        <v>0.99039717353199</v>
      </c>
      <c r="T22" s="75">
        <f t="shared" si="32"/>
        <v>64</v>
      </c>
      <c r="U22" s="75">
        <f t="shared" si="32"/>
        <v>48</v>
      </c>
      <c r="V22" s="75">
        <f t="shared" si="32"/>
        <v>17</v>
      </c>
      <c r="W22" s="75">
        <f t="shared" si="32"/>
        <v>13</v>
      </c>
      <c r="X22" s="75">
        <f t="shared" si="32"/>
        <v>7399</v>
      </c>
      <c r="Y22" s="75">
        <f t="shared" si="32"/>
        <v>24745</v>
      </c>
      <c r="Z22" s="75"/>
    </row>
    <row r="23" s="19" customFormat="1" customHeight="1" spans="1:26">
      <c r="A23" s="35"/>
      <c r="B23" s="83" t="s">
        <v>57</v>
      </c>
      <c r="C23" s="84">
        <f>C24+C25</f>
        <v>18</v>
      </c>
      <c r="D23" s="84">
        <f t="shared" ref="D23:Y23" si="33">D24+D25</f>
        <v>28.545</v>
      </c>
      <c r="E23" s="84">
        <f t="shared" si="33"/>
        <v>18</v>
      </c>
      <c r="F23" s="84">
        <f t="shared" si="33"/>
        <v>28.545</v>
      </c>
      <c r="G23" s="85">
        <f>E23/C23</f>
        <v>1</v>
      </c>
      <c r="H23" s="84">
        <f t="shared" si="33"/>
        <v>18</v>
      </c>
      <c r="I23" s="84">
        <f t="shared" si="33"/>
        <v>28.545</v>
      </c>
      <c r="J23" s="85">
        <f>H23/C23</f>
        <v>1</v>
      </c>
      <c r="K23" s="84">
        <f t="shared" si="33"/>
        <v>1322.3583</v>
      </c>
      <c r="L23" s="84">
        <f t="shared" si="33"/>
        <v>1322.3583</v>
      </c>
      <c r="M23" s="84">
        <f t="shared" si="33"/>
        <v>0</v>
      </c>
      <c r="N23" s="84">
        <f t="shared" si="33"/>
        <v>1322.3583</v>
      </c>
      <c r="O23" s="84">
        <f t="shared" si="33"/>
        <v>0</v>
      </c>
      <c r="P23" s="84">
        <f t="shared" si="33"/>
        <v>1322.3583</v>
      </c>
      <c r="Q23" s="85">
        <f>P23/K23</f>
        <v>1</v>
      </c>
      <c r="R23" s="84">
        <f t="shared" si="33"/>
        <v>1287.2228</v>
      </c>
      <c r="S23" s="145">
        <f>R23/L23</f>
        <v>0.973429667284578</v>
      </c>
      <c r="T23" s="84">
        <f t="shared" si="33"/>
        <v>18</v>
      </c>
      <c r="U23" s="84">
        <f t="shared" si="33"/>
        <v>8</v>
      </c>
      <c r="V23" s="84">
        <f t="shared" si="33"/>
        <v>4</v>
      </c>
      <c r="W23" s="84">
        <f t="shared" si="33"/>
        <v>8</v>
      </c>
      <c r="X23" s="84">
        <f t="shared" si="33"/>
        <v>732</v>
      </c>
      <c r="Y23" s="84">
        <f t="shared" si="33"/>
        <v>2551</v>
      </c>
      <c r="Z23" s="84"/>
    </row>
    <row r="24" s="19" customFormat="1" ht="24" customHeight="1" spans="1:26">
      <c r="A24" s="35"/>
      <c r="B24" s="35" t="s">
        <v>58</v>
      </c>
      <c r="C24" s="27">
        <v>2</v>
      </c>
      <c r="D24" s="27">
        <v>4.2</v>
      </c>
      <c r="E24" s="27">
        <v>2</v>
      </c>
      <c r="F24" s="27">
        <v>4.2</v>
      </c>
      <c r="G24" s="27">
        <v>100</v>
      </c>
      <c r="H24" s="27">
        <v>2</v>
      </c>
      <c r="I24" s="27">
        <v>4.2</v>
      </c>
      <c r="J24" s="27">
        <v>100</v>
      </c>
      <c r="K24" s="27">
        <v>118.4228</v>
      </c>
      <c r="L24" s="27">
        <v>118.4228</v>
      </c>
      <c r="M24" s="27"/>
      <c r="N24" s="27">
        <v>118.4228</v>
      </c>
      <c r="O24" s="27"/>
      <c r="P24" s="27">
        <v>118.4228</v>
      </c>
      <c r="Q24" s="27">
        <v>100</v>
      </c>
      <c r="R24" s="27">
        <v>118.4228</v>
      </c>
      <c r="S24" s="27">
        <v>100</v>
      </c>
      <c r="T24" s="27">
        <v>2</v>
      </c>
      <c r="U24" s="27">
        <v>2</v>
      </c>
      <c r="V24" s="27">
        <v>1</v>
      </c>
      <c r="W24" s="27"/>
      <c r="X24" s="27">
        <v>60</v>
      </c>
      <c r="Y24" s="27">
        <v>233</v>
      </c>
      <c r="Z24" s="84"/>
    </row>
    <row r="25" s="19" customFormat="1" ht="52" customHeight="1" spans="1:30">
      <c r="A25" s="35"/>
      <c r="B25" s="35" t="s">
        <v>59</v>
      </c>
      <c r="C25" s="27">
        <v>16</v>
      </c>
      <c r="D25" s="27">
        <v>24.345</v>
      </c>
      <c r="E25" s="27">
        <v>16</v>
      </c>
      <c r="F25" s="27">
        <v>24.345</v>
      </c>
      <c r="G25" s="27">
        <v>100</v>
      </c>
      <c r="H25" s="27">
        <v>16</v>
      </c>
      <c r="I25" s="27">
        <v>24.345</v>
      </c>
      <c r="J25" s="27">
        <v>100</v>
      </c>
      <c r="K25" s="27">
        <v>1203.9355</v>
      </c>
      <c r="L25" s="27">
        <v>1203.9355</v>
      </c>
      <c r="M25" s="27"/>
      <c r="N25" s="27">
        <v>1203.9355</v>
      </c>
      <c r="O25" s="27"/>
      <c r="P25" s="27">
        <v>1203.9355</v>
      </c>
      <c r="Q25" s="27">
        <v>100</v>
      </c>
      <c r="R25" s="27">
        <v>1168.8</v>
      </c>
      <c r="S25" s="27">
        <v>97.1</v>
      </c>
      <c r="T25" s="27">
        <v>16</v>
      </c>
      <c r="U25" s="27">
        <v>6</v>
      </c>
      <c r="V25" s="27">
        <v>3</v>
      </c>
      <c r="W25" s="27">
        <v>8</v>
      </c>
      <c r="X25" s="27">
        <v>672</v>
      </c>
      <c r="Y25" s="27">
        <v>2318</v>
      </c>
      <c r="Z25" s="133"/>
      <c r="AA25" s="149"/>
      <c r="AB25" s="149"/>
      <c r="AC25" s="149"/>
      <c r="AD25" s="149"/>
    </row>
    <row r="26" s="19" customFormat="1" ht="24" customHeight="1" spans="1:26">
      <c r="A26" s="35"/>
      <c r="B26" s="83" t="s">
        <v>60</v>
      </c>
      <c r="C26" s="27">
        <v>3</v>
      </c>
      <c r="D26" s="27">
        <v>32</v>
      </c>
      <c r="E26" s="27">
        <v>3</v>
      </c>
      <c r="F26" s="27">
        <v>32</v>
      </c>
      <c r="G26" s="27">
        <v>100</v>
      </c>
      <c r="H26" s="27">
        <v>2</v>
      </c>
      <c r="I26" s="27">
        <v>27</v>
      </c>
      <c r="J26" s="27">
        <v>66.7</v>
      </c>
      <c r="K26" s="27">
        <v>96</v>
      </c>
      <c r="L26" s="27">
        <v>96</v>
      </c>
      <c r="M26" s="27"/>
      <c r="N26" s="27">
        <v>96</v>
      </c>
      <c r="O26" s="27"/>
      <c r="P26" s="27">
        <v>96</v>
      </c>
      <c r="Q26" s="27">
        <v>100</v>
      </c>
      <c r="R26" s="27">
        <v>93.8</v>
      </c>
      <c r="S26" s="27">
        <v>97.7</v>
      </c>
      <c r="T26" s="27">
        <v>3</v>
      </c>
      <c r="U26" s="27">
        <v>2</v>
      </c>
      <c r="V26" s="27">
        <v>1</v>
      </c>
      <c r="W26" s="27"/>
      <c r="X26" s="27">
        <v>213</v>
      </c>
      <c r="Y26" s="27">
        <v>882</v>
      </c>
      <c r="Z26" s="84"/>
    </row>
    <row r="27" s="19" customFormat="1" ht="24" customHeight="1" spans="1:26">
      <c r="A27" s="35"/>
      <c r="B27" s="86" t="s">
        <v>61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84"/>
    </row>
    <row r="28" s="19" customFormat="1" ht="24" customHeight="1" spans="1:26">
      <c r="A28" s="35"/>
      <c r="B28" s="83" t="s">
        <v>62</v>
      </c>
      <c r="C28" s="27">
        <v>87</v>
      </c>
      <c r="D28" s="27"/>
      <c r="E28" s="27">
        <v>87</v>
      </c>
      <c r="F28" s="27"/>
      <c r="G28" s="27">
        <v>100</v>
      </c>
      <c r="H28" s="27">
        <v>87</v>
      </c>
      <c r="I28" s="27"/>
      <c r="J28" s="144">
        <f>H28/C28</f>
        <v>1</v>
      </c>
      <c r="K28" s="27">
        <v>3145.6417</v>
      </c>
      <c r="L28" s="27">
        <v>3145.6417</v>
      </c>
      <c r="M28" s="27"/>
      <c r="N28" s="27">
        <v>3145.6417</v>
      </c>
      <c r="O28" s="27"/>
      <c r="P28" s="27">
        <v>3145.6417</v>
      </c>
      <c r="Q28" s="27">
        <v>100</v>
      </c>
      <c r="R28" s="27">
        <v>3139.1499</v>
      </c>
      <c r="S28" s="27">
        <v>99.8</v>
      </c>
      <c r="T28" s="27">
        <v>43</v>
      </c>
      <c r="U28" s="27">
        <v>38</v>
      </c>
      <c r="V28" s="27">
        <v>12</v>
      </c>
      <c r="W28" s="27">
        <v>5</v>
      </c>
      <c r="X28" s="27">
        <v>6454</v>
      </c>
      <c r="Y28" s="27">
        <v>21312</v>
      </c>
      <c r="Z28" s="84"/>
    </row>
    <row r="29" s="123" customFormat="1" customHeight="1" spans="1:26">
      <c r="A29" s="74" t="s">
        <v>63</v>
      </c>
      <c r="B29" s="74" t="s">
        <v>56</v>
      </c>
      <c r="C29" s="81">
        <f>SUM(C30+C33+C34+C35)</f>
        <v>8</v>
      </c>
      <c r="D29" s="81">
        <f t="shared" ref="C29:F29" si="34">SUM(D30+D33+D34+D35)</f>
        <v>0.21</v>
      </c>
      <c r="E29" s="81">
        <f t="shared" si="34"/>
        <v>8</v>
      </c>
      <c r="F29" s="81">
        <f t="shared" si="34"/>
        <v>0.21</v>
      </c>
      <c r="G29" s="138">
        <f>E29/C29</f>
        <v>1</v>
      </c>
      <c r="H29" s="81">
        <f t="shared" ref="H29:P29" si="35">SUM(H30+H33+H34+H35)</f>
        <v>8</v>
      </c>
      <c r="I29" s="81">
        <f t="shared" si="35"/>
        <v>0.21</v>
      </c>
      <c r="J29" s="138">
        <f>H29/C29</f>
        <v>1</v>
      </c>
      <c r="K29" s="103">
        <f t="shared" si="35"/>
        <v>155.4378</v>
      </c>
      <c r="L29" s="103">
        <f t="shared" si="35"/>
        <v>155.4378</v>
      </c>
      <c r="M29" s="103">
        <f t="shared" si="35"/>
        <v>0</v>
      </c>
      <c r="N29" s="103">
        <f t="shared" si="35"/>
        <v>155.4378</v>
      </c>
      <c r="O29" s="103">
        <f t="shared" si="35"/>
        <v>0</v>
      </c>
      <c r="P29" s="103">
        <f t="shared" si="35"/>
        <v>155.4378</v>
      </c>
      <c r="Q29" s="138">
        <f>P29/K29</f>
        <v>1</v>
      </c>
      <c r="R29" s="103">
        <f t="shared" ref="R29:Z29" si="36">SUM(R30+R33+R34+R35)</f>
        <v>155.4378</v>
      </c>
      <c r="S29" s="138">
        <f>R29/L29</f>
        <v>1</v>
      </c>
      <c r="T29" s="81">
        <f t="shared" si="36"/>
        <v>6</v>
      </c>
      <c r="U29" s="81">
        <f t="shared" si="36"/>
        <v>5</v>
      </c>
      <c r="V29" s="81">
        <f t="shared" si="36"/>
        <v>1</v>
      </c>
      <c r="W29" s="81">
        <f t="shared" si="36"/>
        <v>0</v>
      </c>
      <c r="X29" s="81">
        <f t="shared" si="36"/>
        <v>588</v>
      </c>
      <c r="Y29" s="81">
        <f t="shared" si="36"/>
        <v>2107</v>
      </c>
      <c r="Z29" s="81"/>
    </row>
    <row r="30" s="19" customFormat="1" customHeight="1" spans="1:26">
      <c r="A30" s="35"/>
      <c r="B30" s="110" t="s">
        <v>52</v>
      </c>
      <c r="C30" s="84">
        <f>C31+C32</f>
        <v>2</v>
      </c>
      <c r="D30" s="84">
        <f t="shared" ref="D30:Y30" si="37">D31+D32</f>
        <v>0.21</v>
      </c>
      <c r="E30" s="84">
        <f t="shared" si="37"/>
        <v>2</v>
      </c>
      <c r="F30" s="84">
        <f t="shared" si="37"/>
        <v>0.21</v>
      </c>
      <c r="G30" s="85">
        <f>E30/C30</f>
        <v>1</v>
      </c>
      <c r="H30" s="84">
        <f t="shared" si="37"/>
        <v>2</v>
      </c>
      <c r="I30" s="84">
        <f t="shared" si="37"/>
        <v>0.21</v>
      </c>
      <c r="J30" s="85">
        <f>H30/C30</f>
        <v>1</v>
      </c>
      <c r="K30" s="104">
        <f t="shared" si="37"/>
        <v>22.9513</v>
      </c>
      <c r="L30" s="104">
        <f t="shared" si="37"/>
        <v>22.9513</v>
      </c>
      <c r="M30" s="104">
        <f t="shared" si="37"/>
        <v>0</v>
      </c>
      <c r="N30" s="104">
        <f t="shared" si="37"/>
        <v>22.9513</v>
      </c>
      <c r="O30" s="104">
        <f t="shared" si="37"/>
        <v>0</v>
      </c>
      <c r="P30" s="104">
        <f t="shared" si="37"/>
        <v>22.9513</v>
      </c>
      <c r="Q30" s="85">
        <f>P30/K30</f>
        <v>1</v>
      </c>
      <c r="R30" s="84">
        <f t="shared" si="37"/>
        <v>22.9513</v>
      </c>
      <c r="S30" s="85">
        <f>R30/L30</f>
        <v>1</v>
      </c>
      <c r="T30" s="84">
        <f t="shared" si="37"/>
        <v>2</v>
      </c>
      <c r="U30" s="84">
        <f t="shared" si="37"/>
        <v>2</v>
      </c>
      <c r="V30" s="84">
        <f t="shared" si="37"/>
        <v>0</v>
      </c>
      <c r="W30" s="84">
        <f t="shared" si="37"/>
        <v>0</v>
      </c>
      <c r="X30" s="84">
        <f t="shared" si="37"/>
        <v>229</v>
      </c>
      <c r="Y30" s="84">
        <f t="shared" si="37"/>
        <v>928</v>
      </c>
      <c r="Z30" s="84"/>
    </row>
    <row r="31" s="59" customFormat="1" ht="30" customHeight="1" spans="1:26">
      <c r="A31" s="36"/>
      <c r="B31" s="83" t="s">
        <v>58</v>
      </c>
      <c r="C31" s="27">
        <v>1</v>
      </c>
      <c r="D31" s="27">
        <v>0.09</v>
      </c>
      <c r="E31" s="27">
        <v>1</v>
      </c>
      <c r="F31" s="27">
        <v>0.09</v>
      </c>
      <c r="G31" s="27">
        <v>100</v>
      </c>
      <c r="H31" s="27">
        <v>1</v>
      </c>
      <c r="I31" s="27">
        <v>0.09</v>
      </c>
      <c r="J31" s="27">
        <v>100</v>
      </c>
      <c r="K31" s="27">
        <v>12.9193</v>
      </c>
      <c r="L31" s="27">
        <v>12.9193</v>
      </c>
      <c r="M31" s="27"/>
      <c r="N31" s="27">
        <v>12.9193</v>
      </c>
      <c r="O31" s="27"/>
      <c r="P31" s="27">
        <v>12.9193</v>
      </c>
      <c r="Q31" s="27">
        <v>100</v>
      </c>
      <c r="R31" s="27">
        <v>12.9193</v>
      </c>
      <c r="S31" s="27">
        <v>100</v>
      </c>
      <c r="T31" s="27">
        <v>1</v>
      </c>
      <c r="U31" s="27">
        <v>1</v>
      </c>
      <c r="V31" s="27"/>
      <c r="W31" s="27"/>
      <c r="X31" s="27">
        <v>28</v>
      </c>
      <c r="Y31" s="27">
        <v>118</v>
      </c>
      <c r="Z31" s="84"/>
    </row>
    <row r="32" s="59" customFormat="1" ht="30" customHeight="1" spans="1:26">
      <c r="A32" s="36"/>
      <c r="B32" s="83" t="s">
        <v>59</v>
      </c>
      <c r="C32" s="27">
        <v>1</v>
      </c>
      <c r="D32" s="27">
        <v>0.12</v>
      </c>
      <c r="E32" s="27">
        <v>1</v>
      </c>
      <c r="F32" s="27">
        <v>0.12</v>
      </c>
      <c r="G32" s="27">
        <v>100</v>
      </c>
      <c r="H32" s="27">
        <v>1</v>
      </c>
      <c r="I32" s="27">
        <v>0.12</v>
      </c>
      <c r="J32" s="27">
        <v>100</v>
      </c>
      <c r="K32" s="27">
        <v>10.032</v>
      </c>
      <c r="L32" s="27">
        <v>10.032</v>
      </c>
      <c r="M32" s="27"/>
      <c r="N32" s="27">
        <v>10.032</v>
      </c>
      <c r="O32" s="27"/>
      <c r="P32" s="27">
        <v>10.032</v>
      </c>
      <c r="Q32" s="27">
        <v>100</v>
      </c>
      <c r="R32" s="27">
        <v>10.032</v>
      </c>
      <c r="S32" s="27">
        <v>100</v>
      </c>
      <c r="T32" s="27">
        <v>1</v>
      </c>
      <c r="U32" s="27">
        <v>1</v>
      </c>
      <c r="V32" s="27"/>
      <c r="W32" s="27"/>
      <c r="X32" s="27">
        <v>201</v>
      </c>
      <c r="Y32" s="27">
        <v>810</v>
      </c>
      <c r="Z32" s="84"/>
    </row>
    <row r="33" s="59" customFormat="1" ht="30" customHeight="1" spans="1:26">
      <c r="A33" s="36"/>
      <c r="B33" s="110" t="s">
        <v>48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84"/>
    </row>
    <row r="34" s="59" customFormat="1" ht="30" customHeight="1" spans="1:26">
      <c r="A34" s="36"/>
      <c r="B34" s="111" t="s">
        <v>49</v>
      </c>
      <c r="C34" s="27"/>
      <c r="D34" s="27"/>
      <c r="E34" s="27"/>
      <c r="F34" s="27"/>
      <c r="G34" s="27">
        <v>100</v>
      </c>
      <c r="H34" s="27"/>
      <c r="I34" s="27"/>
      <c r="J34" s="27">
        <v>100</v>
      </c>
      <c r="K34" s="27"/>
      <c r="L34" s="27"/>
      <c r="M34" s="27"/>
      <c r="N34" s="27"/>
      <c r="O34" s="27"/>
      <c r="P34" s="27"/>
      <c r="Q34" s="27">
        <v>100</v>
      </c>
      <c r="R34" s="27"/>
      <c r="S34" s="27">
        <v>100</v>
      </c>
      <c r="T34" s="27"/>
      <c r="U34" s="27"/>
      <c r="V34" s="27"/>
      <c r="W34" s="27"/>
      <c r="X34" s="27"/>
      <c r="Y34" s="27"/>
      <c r="Z34" s="84"/>
    </row>
    <row r="35" s="59" customFormat="1" ht="30" customHeight="1" spans="1:26">
      <c r="A35" s="36"/>
      <c r="B35" s="111" t="s">
        <v>50</v>
      </c>
      <c r="C35" s="27">
        <v>6</v>
      </c>
      <c r="D35" s="27"/>
      <c r="E35" s="27">
        <v>6</v>
      </c>
      <c r="F35" s="27"/>
      <c r="G35" s="27">
        <v>100</v>
      </c>
      <c r="H35" s="27">
        <v>6</v>
      </c>
      <c r="I35" s="27"/>
      <c r="J35" s="27">
        <v>100</v>
      </c>
      <c r="K35" s="27">
        <v>132.4865</v>
      </c>
      <c r="L35" s="27">
        <v>132.4865</v>
      </c>
      <c r="M35" s="27"/>
      <c r="N35" s="27">
        <v>132.4865</v>
      </c>
      <c r="O35" s="27"/>
      <c r="P35" s="27">
        <v>132.4865</v>
      </c>
      <c r="Q35" s="27">
        <v>100</v>
      </c>
      <c r="R35" s="27">
        <v>132.4865</v>
      </c>
      <c r="S35" s="27">
        <v>99</v>
      </c>
      <c r="T35" s="27">
        <v>4</v>
      </c>
      <c r="U35" s="27">
        <v>3</v>
      </c>
      <c r="V35" s="27">
        <v>1</v>
      </c>
      <c r="W35" s="27"/>
      <c r="X35" s="27">
        <v>359</v>
      </c>
      <c r="Y35" s="27">
        <v>1179</v>
      </c>
      <c r="Z35" s="84"/>
    </row>
    <row r="36" s="123" customFormat="1" customHeight="1" spans="1:26">
      <c r="A36" s="74" t="s">
        <v>64</v>
      </c>
      <c r="B36" s="74" t="s">
        <v>56</v>
      </c>
      <c r="C36" s="75">
        <f t="shared" ref="C36:F36" si="38">SUM(C37+C40+C41+C42)</f>
        <v>29</v>
      </c>
      <c r="D36" s="75">
        <f t="shared" si="38"/>
        <v>35.34</v>
      </c>
      <c r="E36" s="75">
        <f t="shared" si="38"/>
        <v>29</v>
      </c>
      <c r="F36" s="75">
        <f t="shared" si="38"/>
        <v>35.34</v>
      </c>
      <c r="G36" s="87">
        <f>E36/C36</f>
        <v>1</v>
      </c>
      <c r="H36" s="75">
        <f t="shared" ref="H36:P36" si="39">SUM(H37+H40+H41+H42)</f>
        <v>29</v>
      </c>
      <c r="I36" s="75">
        <f t="shared" si="39"/>
        <v>35.34</v>
      </c>
      <c r="J36" s="87">
        <f>H36/C36</f>
        <v>1</v>
      </c>
      <c r="K36" s="101">
        <f t="shared" si="39"/>
        <v>1058</v>
      </c>
      <c r="L36" s="101">
        <f t="shared" si="39"/>
        <v>1058</v>
      </c>
      <c r="M36" s="101">
        <f t="shared" si="39"/>
        <v>0</v>
      </c>
      <c r="N36" s="101">
        <f t="shared" si="39"/>
        <v>1058</v>
      </c>
      <c r="O36" s="101">
        <f t="shared" si="39"/>
        <v>0</v>
      </c>
      <c r="P36" s="101">
        <f t="shared" si="39"/>
        <v>1058</v>
      </c>
      <c r="Q36" s="87">
        <f>P36/K36</f>
        <v>1</v>
      </c>
      <c r="R36" s="101">
        <f t="shared" ref="R36:Z36" si="40">SUM(R37+R40+R41+R42)</f>
        <v>1026.26</v>
      </c>
      <c r="S36" s="87">
        <f t="shared" ref="S36:S42" si="41">R36/L36</f>
        <v>0.97</v>
      </c>
      <c r="T36" s="75">
        <f t="shared" si="40"/>
        <v>24</v>
      </c>
      <c r="U36" s="75">
        <f t="shared" si="40"/>
        <v>24</v>
      </c>
      <c r="V36" s="75">
        <f t="shared" si="40"/>
        <v>1</v>
      </c>
      <c r="W36" s="75">
        <f t="shared" si="40"/>
        <v>0</v>
      </c>
      <c r="X36" s="75">
        <f t="shared" si="40"/>
        <v>2109</v>
      </c>
      <c r="Y36" s="75">
        <f t="shared" si="40"/>
        <v>8491</v>
      </c>
      <c r="Z36" s="75"/>
    </row>
    <row r="37" s="19" customFormat="1" customHeight="1" spans="1:26">
      <c r="A37" s="35"/>
      <c r="B37" s="83" t="s">
        <v>57</v>
      </c>
      <c r="C37" s="69">
        <f t="shared" ref="C37:F37" si="42">C38+C39</f>
        <v>17</v>
      </c>
      <c r="D37" s="69">
        <f t="shared" si="42"/>
        <v>27.34</v>
      </c>
      <c r="E37" s="69">
        <f t="shared" si="42"/>
        <v>17</v>
      </c>
      <c r="F37" s="69">
        <f t="shared" si="42"/>
        <v>27.34</v>
      </c>
      <c r="G37" s="88">
        <f>E37/C37</f>
        <v>1</v>
      </c>
      <c r="H37" s="69">
        <f t="shared" ref="H37:P37" si="43">H38+H39</f>
        <v>17</v>
      </c>
      <c r="I37" s="69">
        <f t="shared" si="43"/>
        <v>27.34</v>
      </c>
      <c r="J37" s="88">
        <f>H37/C37</f>
        <v>1</v>
      </c>
      <c r="K37" s="105">
        <f t="shared" si="43"/>
        <v>949</v>
      </c>
      <c r="L37" s="105">
        <f t="shared" si="43"/>
        <v>949</v>
      </c>
      <c r="M37" s="105">
        <f t="shared" si="43"/>
        <v>0</v>
      </c>
      <c r="N37" s="105">
        <f t="shared" si="43"/>
        <v>949</v>
      </c>
      <c r="O37" s="105">
        <f t="shared" si="43"/>
        <v>0</v>
      </c>
      <c r="P37" s="105">
        <f t="shared" si="43"/>
        <v>949</v>
      </c>
      <c r="Q37" s="88">
        <f>P37/K37</f>
        <v>1</v>
      </c>
      <c r="R37" s="105">
        <f t="shared" ref="R37:Z37" si="44">R38+R39</f>
        <v>920.53</v>
      </c>
      <c r="S37" s="88">
        <f t="shared" si="41"/>
        <v>0.97</v>
      </c>
      <c r="T37" s="69">
        <f t="shared" si="44"/>
        <v>15</v>
      </c>
      <c r="U37" s="69">
        <f t="shared" si="44"/>
        <v>15</v>
      </c>
      <c r="V37" s="69">
        <f t="shared" si="44"/>
        <v>0</v>
      </c>
      <c r="W37" s="69">
        <f t="shared" si="44"/>
        <v>0</v>
      </c>
      <c r="X37" s="69">
        <f t="shared" si="44"/>
        <v>1191</v>
      </c>
      <c r="Y37" s="69">
        <f t="shared" si="44"/>
        <v>4723</v>
      </c>
      <c r="Z37" s="69"/>
    </row>
    <row r="38" s="59" customFormat="1" ht="24" customHeight="1" spans="1:26">
      <c r="A38" s="36"/>
      <c r="B38" s="83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69"/>
    </row>
    <row r="39" s="59" customFormat="1" ht="24" customHeight="1" spans="1:26">
      <c r="A39" s="36"/>
      <c r="B39" s="83" t="s">
        <v>59</v>
      </c>
      <c r="C39" s="27">
        <v>17</v>
      </c>
      <c r="D39" s="27">
        <v>27.34</v>
      </c>
      <c r="E39" s="27">
        <v>17</v>
      </c>
      <c r="F39" s="27">
        <v>27.34</v>
      </c>
      <c r="G39" s="27">
        <v>100</v>
      </c>
      <c r="H39" s="27">
        <v>17</v>
      </c>
      <c r="I39" s="27">
        <v>27.34</v>
      </c>
      <c r="J39" s="27">
        <v>100</v>
      </c>
      <c r="K39" s="27">
        <v>949</v>
      </c>
      <c r="L39" s="27">
        <v>949</v>
      </c>
      <c r="M39" s="27">
        <v>0</v>
      </c>
      <c r="N39" s="27">
        <v>949</v>
      </c>
      <c r="O39" s="27">
        <v>0</v>
      </c>
      <c r="P39" s="27">
        <v>949</v>
      </c>
      <c r="Q39" s="27">
        <v>100</v>
      </c>
      <c r="R39" s="27">
        <v>920.53</v>
      </c>
      <c r="S39" s="144">
        <f t="shared" si="41"/>
        <v>0.97</v>
      </c>
      <c r="T39" s="27">
        <v>15</v>
      </c>
      <c r="U39" s="27">
        <v>15</v>
      </c>
      <c r="V39" s="27"/>
      <c r="W39" s="27"/>
      <c r="X39" s="27">
        <v>1191</v>
      </c>
      <c r="Y39" s="27">
        <v>4723</v>
      </c>
      <c r="Z39" s="69"/>
    </row>
    <row r="40" s="59" customFormat="1" ht="24" customHeight="1" spans="1:26">
      <c r="A40" s="36"/>
      <c r="B40" s="83" t="s">
        <v>60</v>
      </c>
      <c r="C40" s="27">
        <v>1</v>
      </c>
      <c r="D40" s="27">
        <v>8</v>
      </c>
      <c r="E40" s="27">
        <v>1</v>
      </c>
      <c r="F40" s="27">
        <v>8</v>
      </c>
      <c r="G40" s="27">
        <v>100</v>
      </c>
      <c r="H40" s="27">
        <v>1</v>
      </c>
      <c r="I40" s="27">
        <v>8</v>
      </c>
      <c r="J40" s="27">
        <v>100</v>
      </c>
      <c r="K40" s="27">
        <v>9</v>
      </c>
      <c r="L40" s="27">
        <v>9</v>
      </c>
      <c r="M40" s="27">
        <v>0</v>
      </c>
      <c r="N40" s="27">
        <v>9</v>
      </c>
      <c r="O40" s="27">
        <v>0</v>
      </c>
      <c r="P40" s="27">
        <v>9</v>
      </c>
      <c r="Q40" s="27">
        <v>100</v>
      </c>
      <c r="R40" s="27">
        <v>8.73</v>
      </c>
      <c r="S40" s="144">
        <f t="shared" si="41"/>
        <v>0.97</v>
      </c>
      <c r="T40" s="27">
        <v>1</v>
      </c>
      <c r="U40" s="27">
        <v>1</v>
      </c>
      <c r="V40" s="27"/>
      <c r="W40" s="27"/>
      <c r="X40" s="27">
        <v>279</v>
      </c>
      <c r="Y40" s="27">
        <v>1056</v>
      </c>
      <c r="Z40" s="69"/>
    </row>
    <row r="41" s="59" customFormat="1" ht="24" customHeight="1" spans="1:26">
      <c r="A41" s="36"/>
      <c r="B41" s="86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144" t="e">
        <f t="shared" si="41"/>
        <v>#DIV/0!</v>
      </c>
      <c r="T41" s="27"/>
      <c r="U41" s="27"/>
      <c r="V41" s="27"/>
      <c r="W41" s="27"/>
      <c r="X41" s="27"/>
      <c r="Y41" s="27"/>
      <c r="Z41" s="69"/>
    </row>
    <row r="42" s="59" customFormat="1" ht="24" customHeight="1" spans="1:26">
      <c r="A42" s="36"/>
      <c r="B42" s="83" t="s">
        <v>62</v>
      </c>
      <c r="C42" s="27">
        <v>11</v>
      </c>
      <c r="D42" s="27"/>
      <c r="E42" s="27">
        <v>11</v>
      </c>
      <c r="F42" s="27"/>
      <c r="G42" s="27">
        <v>100</v>
      </c>
      <c r="H42" s="27">
        <v>11</v>
      </c>
      <c r="I42" s="27"/>
      <c r="J42" s="27">
        <v>100</v>
      </c>
      <c r="K42" s="27">
        <v>100</v>
      </c>
      <c r="L42" s="27">
        <v>100</v>
      </c>
      <c r="M42" s="27">
        <v>0</v>
      </c>
      <c r="N42" s="27">
        <v>100</v>
      </c>
      <c r="O42" s="27"/>
      <c r="P42" s="27">
        <v>100</v>
      </c>
      <c r="Q42" s="27">
        <v>100</v>
      </c>
      <c r="R42" s="27">
        <v>97</v>
      </c>
      <c r="S42" s="144">
        <f t="shared" si="41"/>
        <v>0.97</v>
      </c>
      <c r="T42" s="27">
        <v>8</v>
      </c>
      <c r="U42" s="27">
        <v>8</v>
      </c>
      <c r="V42" s="27">
        <v>1</v>
      </c>
      <c r="W42" s="27"/>
      <c r="X42" s="27">
        <v>639</v>
      </c>
      <c r="Y42" s="27">
        <v>2712</v>
      </c>
      <c r="Z42" s="69"/>
    </row>
    <row r="43" s="123" customFormat="1" customHeight="1" spans="1:26">
      <c r="A43" s="74" t="s">
        <v>65</v>
      </c>
      <c r="B43" s="74" t="s">
        <v>56</v>
      </c>
      <c r="C43" s="75">
        <f t="shared" ref="C43:F43" si="45">SUM(C44+C47+C48+C49)</f>
        <v>49</v>
      </c>
      <c r="D43" s="75">
        <f t="shared" si="45"/>
        <v>300.402</v>
      </c>
      <c r="E43" s="75">
        <f t="shared" si="45"/>
        <v>49</v>
      </c>
      <c r="F43" s="75">
        <f t="shared" si="45"/>
        <v>300.402</v>
      </c>
      <c r="G43" s="87">
        <f>E43/C43</f>
        <v>1</v>
      </c>
      <c r="H43" s="75">
        <f t="shared" ref="H43:P43" si="46">SUM(H44+H47+H48+H49)</f>
        <v>45</v>
      </c>
      <c r="I43" s="75">
        <f t="shared" si="46"/>
        <v>226.062</v>
      </c>
      <c r="J43" s="87">
        <f t="shared" ref="J43:J51" si="47">H43/C43</f>
        <v>0.918367346938776</v>
      </c>
      <c r="K43" s="101">
        <f t="shared" si="46"/>
        <v>3558</v>
      </c>
      <c r="L43" s="101">
        <f t="shared" si="46"/>
        <v>3558</v>
      </c>
      <c r="M43" s="101">
        <f t="shared" si="46"/>
        <v>0</v>
      </c>
      <c r="N43" s="101">
        <f t="shared" si="46"/>
        <v>3558</v>
      </c>
      <c r="O43" s="101">
        <f t="shared" si="46"/>
        <v>0</v>
      </c>
      <c r="P43" s="101">
        <f t="shared" si="46"/>
        <v>3369.32</v>
      </c>
      <c r="Q43" s="87">
        <f t="shared" ref="Q43:Q51" si="48">P43/K43</f>
        <v>0.946970207982012</v>
      </c>
      <c r="R43" s="101">
        <f t="shared" ref="R43:Z43" si="49">SUM(R44+R47+R48+R49)</f>
        <v>3230.6</v>
      </c>
      <c r="S43" s="87">
        <f t="shared" ref="S43:S49" si="50">R43/L43</f>
        <v>0.907982012366498</v>
      </c>
      <c r="T43" s="75">
        <f t="shared" si="49"/>
        <v>45</v>
      </c>
      <c r="U43" s="75">
        <f t="shared" si="49"/>
        <v>28</v>
      </c>
      <c r="V43" s="75">
        <f t="shared" si="49"/>
        <v>14</v>
      </c>
      <c r="W43" s="75">
        <f t="shared" si="49"/>
        <v>3</v>
      </c>
      <c r="X43" s="75">
        <f t="shared" si="49"/>
        <v>10910</v>
      </c>
      <c r="Y43" s="75">
        <f t="shared" si="49"/>
        <v>40251</v>
      </c>
      <c r="Z43" s="75"/>
    </row>
    <row r="44" s="19" customFormat="1" customHeight="1" spans="1:26">
      <c r="A44" s="35"/>
      <c r="B44" s="83" t="s">
        <v>57</v>
      </c>
      <c r="C44" s="69">
        <f>SUM(C45:C46)</f>
        <v>23</v>
      </c>
      <c r="D44" s="69">
        <f>SUM(D45:D46)</f>
        <v>38.902</v>
      </c>
      <c r="E44" s="69">
        <f>SUM(E45:E46)</f>
        <v>23</v>
      </c>
      <c r="F44" s="69">
        <f>SUM(F45:F46)</f>
        <v>38.902</v>
      </c>
      <c r="G44" s="88">
        <f>E44/C44</f>
        <v>1</v>
      </c>
      <c r="H44" s="69">
        <f>H45+H46</f>
        <v>22</v>
      </c>
      <c r="I44" s="69">
        <f>I45+I46</f>
        <v>37.782</v>
      </c>
      <c r="J44" s="88">
        <f t="shared" si="47"/>
        <v>0.956521739130435</v>
      </c>
      <c r="K44" s="105">
        <f t="shared" ref="K44:P44" si="51">K45+K46</f>
        <v>1905.27</v>
      </c>
      <c r="L44" s="105">
        <f t="shared" si="51"/>
        <v>1905.27</v>
      </c>
      <c r="M44" s="105">
        <f t="shared" si="51"/>
        <v>0</v>
      </c>
      <c r="N44" s="105">
        <f t="shared" si="51"/>
        <v>1905.27</v>
      </c>
      <c r="O44" s="105">
        <f t="shared" si="51"/>
        <v>0</v>
      </c>
      <c r="P44" s="105">
        <f t="shared" si="51"/>
        <v>1818.6</v>
      </c>
      <c r="Q44" s="88">
        <f t="shared" si="48"/>
        <v>0.954510384354973</v>
      </c>
      <c r="R44" s="105">
        <f>R45+R46</f>
        <v>1818.6</v>
      </c>
      <c r="S44" s="88">
        <f t="shared" si="50"/>
        <v>0.954510384354973</v>
      </c>
      <c r="T44" s="69">
        <f t="shared" ref="T44:Y44" si="52">T45+T46</f>
        <v>21</v>
      </c>
      <c r="U44" s="69">
        <f t="shared" si="52"/>
        <v>7</v>
      </c>
      <c r="V44" s="69">
        <f t="shared" si="52"/>
        <v>12</v>
      </c>
      <c r="W44" s="69">
        <f t="shared" si="52"/>
        <v>2</v>
      </c>
      <c r="X44" s="69">
        <f t="shared" si="52"/>
        <v>6983</v>
      </c>
      <c r="Y44" s="69">
        <f t="shared" si="52"/>
        <v>26690</v>
      </c>
      <c r="Z44" s="69"/>
    </row>
    <row r="45" s="19" customFormat="1" ht="24" customHeight="1" spans="1:27">
      <c r="A45" s="37"/>
      <c r="B45" s="37" t="s">
        <v>66</v>
      </c>
      <c r="C45" s="27">
        <v>2</v>
      </c>
      <c r="D45" s="27">
        <v>4.47</v>
      </c>
      <c r="E45" s="27">
        <v>2</v>
      </c>
      <c r="F45" s="27">
        <v>4.47</v>
      </c>
      <c r="G45" s="27">
        <v>100</v>
      </c>
      <c r="H45" s="27">
        <v>2</v>
      </c>
      <c r="I45" s="27">
        <v>4.47</v>
      </c>
      <c r="J45" s="144">
        <f t="shared" si="47"/>
        <v>1</v>
      </c>
      <c r="K45" s="27">
        <v>171.95</v>
      </c>
      <c r="L45" s="27">
        <v>171.95</v>
      </c>
      <c r="M45" s="27"/>
      <c r="N45" s="27">
        <v>171.95</v>
      </c>
      <c r="O45" s="27"/>
      <c r="P45" s="27">
        <v>171.95</v>
      </c>
      <c r="Q45" s="144">
        <f t="shared" si="48"/>
        <v>1</v>
      </c>
      <c r="R45" s="27">
        <v>171.95</v>
      </c>
      <c r="S45" s="144">
        <f t="shared" si="50"/>
        <v>1</v>
      </c>
      <c r="T45" s="27">
        <v>2</v>
      </c>
      <c r="U45" s="27"/>
      <c r="V45" s="27"/>
      <c r="W45" s="27">
        <v>2</v>
      </c>
      <c r="X45" s="27">
        <v>556</v>
      </c>
      <c r="Y45" s="27">
        <v>1830</v>
      </c>
      <c r="Z45" s="93"/>
      <c r="AA45" s="55"/>
    </row>
    <row r="46" s="19" customFormat="1" ht="24" customHeight="1" spans="1:27">
      <c r="A46" s="37"/>
      <c r="B46" s="37" t="s">
        <v>67</v>
      </c>
      <c r="C46" s="27">
        <v>21</v>
      </c>
      <c r="D46" s="27">
        <v>34.432</v>
      </c>
      <c r="E46" s="27">
        <v>21</v>
      </c>
      <c r="F46" s="27">
        <v>34.432</v>
      </c>
      <c r="G46" s="27">
        <v>100</v>
      </c>
      <c r="H46" s="27">
        <v>20</v>
      </c>
      <c r="I46" s="27">
        <v>33.312</v>
      </c>
      <c r="J46" s="144">
        <f t="shared" si="47"/>
        <v>0.952380952380952</v>
      </c>
      <c r="K46" s="27">
        <v>1733.32</v>
      </c>
      <c r="L46" s="27">
        <v>1733.32</v>
      </c>
      <c r="M46" s="27"/>
      <c r="N46" s="27">
        <v>1733.32</v>
      </c>
      <c r="O46" s="27"/>
      <c r="P46" s="27">
        <v>1646.65</v>
      </c>
      <c r="Q46" s="144">
        <f t="shared" si="48"/>
        <v>0.949997692289941</v>
      </c>
      <c r="R46" s="27">
        <v>1646.65</v>
      </c>
      <c r="S46" s="144">
        <f t="shared" si="50"/>
        <v>0.949997692289941</v>
      </c>
      <c r="T46" s="27">
        <v>19</v>
      </c>
      <c r="U46" s="27">
        <v>7</v>
      </c>
      <c r="V46" s="27">
        <v>12</v>
      </c>
      <c r="W46" s="27"/>
      <c r="X46" s="27">
        <v>6427</v>
      </c>
      <c r="Y46" s="27">
        <v>24860</v>
      </c>
      <c r="Z46" s="93"/>
      <c r="AA46" s="55"/>
    </row>
    <row r="47" s="19" customFormat="1" ht="24" customHeight="1" spans="1:27">
      <c r="A47" s="37"/>
      <c r="B47" s="37" t="s">
        <v>68</v>
      </c>
      <c r="C47" s="27">
        <v>6</v>
      </c>
      <c r="D47" s="27">
        <v>261.5</v>
      </c>
      <c r="E47" s="27">
        <v>6</v>
      </c>
      <c r="F47" s="27">
        <v>261.5</v>
      </c>
      <c r="G47" s="27">
        <v>100</v>
      </c>
      <c r="H47" s="27">
        <v>5</v>
      </c>
      <c r="I47" s="27">
        <v>188.28</v>
      </c>
      <c r="J47" s="144">
        <f t="shared" si="47"/>
        <v>0.833333333333333</v>
      </c>
      <c r="K47" s="27">
        <v>390</v>
      </c>
      <c r="L47" s="27">
        <v>390</v>
      </c>
      <c r="M47" s="27"/>
      <c r="N47" s="27">
        <v>390</v>
      </c>
      <c r="O47" s="27"/>
      <c r="P47" s="27">
        <v>350</v>
      </c>
      <c r="Q47" s="144">
        <f t="shared" si="48"/>
        <v>0.897435897435897</v>
      </c>
      <c r="R47" s="27">
        <v>323.7</v>
      </c>
      <c r="S47" s="144">
        <f t="shared" si="50"/>
        <v>0.83</v>
      </c>
      <c r="T47" s="27">
        <v>6</v>
      </c>
      <c r="U47" s="27">
        <v>6</v>
      </c>
      <c r="V47" s="27"/>
      <c r="W47" s="27"/>
      <c r="X47" s="27">
        <v>1022</v>
      </c>
      <c r="Y47" s="27">
        <v>3382</v>
      </c>
      <c r="Z47" s="93"/>
      <c r="AA47" s="55"/>
    </row>
    <row r="48" s="19" customFormat="1" ht="24" customHeight="1" spans="1:27">
      <c r="A48" s="37"/>
      <c r="B48" s="109" t="s">
        <v>69</v>
      </c>
      <c r="C48" s="27">
        <v>9</v>
      </c>
      <c r="D48" s="27"/>
      <c r="E48" s="27">
        <v>9</v>
      </c>
      <c r="F48" s="27"/>
      <c r="G48" s="27">
        <v>100</v>
      </c>
      <c r="H48" s="27">
        <v>9</v>
      </c>
      <c r="I48" s="27"/>
      <c r="J48" s="144">
        <f t="shared" si="47"/>
        <v>1</v>
      </c>
      <c r="K48" s="27">
        <v>344.72</v>
      </c>
      <c r="L48" s="27">
        <v>344.72</v>
      </c>
      <c r="M48" s="27"/>
      <c r="N48" s="27">
        <v>344.72</v>
      </c>
      <c r="O48" s="27"/>
      <c r="P48" s="27">
        <v>344.72</v>
      </c>
      <c r="Q48" s="144">
        <f t="shared" si="48"/>
        <v>1</v>
      </c>
      <c r="R48" s="27">
        <v>344.72</v>
      </c>
      <c r="S48" s="144">
        <f t="shared" si="50"/>
        <v>1</v>
      </c>
      <c r="T48" s="27">
        <v>9</v>
      </c>
      <c r="U48" s="27">
        <v>8</v>
      </c>
      <c r="V48" s="27">
        <v>1</v>
      </c>
      <c r="W48" s="27"/>
      <c r="X48" s="27">
        <v>777</v>
      </c>
      <c r="Y48" s="27">
        <v>2735</v>
      </c>
      <c r="Z48" s="93"/>
      <c r="AA48" s="55"/>
    </row>
    <row r="49" s="19" customFormat="1" ht="24" customHeight="1" spans="1:27">
      <c r="A49" s="37"/>
      <c r="B49" s="37" t="s">
        <v>70</v>
      </c>
      <c r="C49" s="27">
        <v>11</v>
      </c>
      <c r="D49" s="27"/>
      <c r="E49" s="27">
        <v>11</v>
      </c>
      <c r="F49" s="27"/>
      <c r="G49" s="27"/>
      <c r="H49" s="27">
        <v>9</v>
      </c>
      <c r="I49" s="27"/>
      <c r="J49" s="144">
        <f t="shared" si="47"/>
        <v>0.818181818181818</v>
      </c>
      <c r="K49" s="27">
        <v>918.01</v>
      </c>
      <c r="L49" s="27">
        <v>918.01</v>
      </c>
      <c r="M49" s="27"/>
      <c r="N49" s="27">
        <v>918.01</v>
      </c>
      <c r="O49" s="27"/>
      <c r="P49" s="27">
        <v>856</v>
      </c>
      <c r="Q49" s="144">
        <f t="shared" si="48"/>
        <v>0.932451716212242</v>
      </c>
      <c r="R49" s="27">
        <v>743.58</v>
      </c>
      <c r="S49" s="144">
        <f t="shared" si="50"/>
        <v>0.809991176566704</v>
      </c>
      <c r="T49" s="27">
        <v>9</v>
      </c>
      <c r="U49" s="27">
        <v>7</v>
      </c>
      <c r="V49" s="27">
        <v>1</v>
      </c>
      <c r="W49" s="27">
        <v>1</v>
      </c>
      <c r="X49" s="27">
        <v>2128</v>
      </c>
      <c r="Y49" s="27">
        <v>7444</v>
      </c>
      <c r="Z49" s="93"/>
      <c r="AA49" s="55"/>
    </row>
    <row r="50" s="123" customFormat="1" customHeight="1" spans="1:26">
      <c r="A50" s="74" t="s">
        <v>71</v>
      </c>
      <c r="B50" s="74" t="s">
        <v>56</v>
      </c>
      <c r="C50" s="75">
        <f t="shared" ref="C50:F50" si="53">SUM(C51+C54+C55+C56)</f>
        <v>23</v>
      </c>
      <c r="D50" s="75">
        <f t="shared" si="53"/>
        <v>7.21</v>
      </c>
      <c r="E50" s="75">
        <f t="shared" si="53"/>
        <v>23</v>
      </c>
      <c r="F50" s="75">
        <f t="shared" si="53"/>
        <v>7.21</v>
      </c>
      <c r="G50" s="87">
        <f>E50/C50</f>
        <v>1</v>
      </c>
      <c r="H50" s="75">
        <f t="shared" ref="H50:P50" si="54">SUM(H51+H54+H55+H56)</f>
        <v>23</v>
      </c>
      <c r="I50" s="75">
        <f t="shared" si="54"/>
        <v>7.21</v>
      </c>
      <c r="J50" s="87">
        <f t="shared" si="47"/>
        <v>1</v>
      </c>
      <c r="K50" s="101">
        <f t="shared" si="54"/>
        <v>406.34</v>
      </c>
      <c r="L50" s="101">
        <f t="shared" si="54"/>
        <v>406.34</v>
      </c>
      <c r="M50" s="101">
        <f t="shared" si="54"/>
        <v>0</v>
      </c>
      <c r="N50" s="101">
        <f t="shared" si="54"/>
        <v>406.34</v>
      </c>
      <c r="O50" s="101">
        <f t="shared" si="54"/>
        <v>0</v>
      </c>
      <c r="P50" s="101">
        <f t="shared" si="54"/>
        <v>406.34</v>
      </c>
      <c r="Q50" s="87">
        <f t="shared" si="48"/>
        <v>1</v>
      </c>
      <c r="R50" s="101">
        <f t="shared" ref="R50:Z50" si="55">SUM(R51+R54+R55+R56)</f>
        <v>397.992</v>
      </c>
      <c r="S50" s="87">
        <f t="shared" ref="S50:S55" si="56">R50/L50</f>
        <v>0.979455628291578</v>
      </c>
      <c r="T50" s="75">
        <f t="shared" si="55"/>
        <v>15</v>
      </c>
      <c r="U50" s="75">
        <f t="shared" si="55"/>
        <v>15</v>
      </c>
      <c r="V50" s="75">
        <f t="shared" si="55"/>
        <v>0</v>
      </c>
      <c r="W50" s="75">
        <f t="shared" si="55"/>
        <v>0</v>
      </c>
      <c r="X50" s="75">
        <f t="shared" si="55"/>
        <v>1385</v>
      </c>
      <c r="Y50" s="75">
        <f t="shared" si="55"/>
        <v>4155</v>
      </c>
      <c r="Z50" s="75"/>
    </row>
    <row r="51" s="19" customFormat="1" customHeight="1" spans="1:26">
      <c r="A51" s="35"/>
      <c r="B51" s="83" t="s">
        <v>57</v>
      </c>
      <c r="C51" s="94">
        <f>C52+C53</f>
        <v>9</v>
      </c>
      <c r="D51" s="94">
        <f>D52+D53</f>
        <v>7.21</v>
      </c>
      <c r="E51" s="94">
        <f>E52+E53</f>
        <v>9</v>
      </c>
      <c r="F51" s="94">
        <f>F52+F53</f>
        <v>7.21</v>
      </c>
      <c r="G51" s="88">
        <f>E51/C51</f>
        <v>1</v>
      </c>
      <c r="H51" s="94">
        <f>H52+H53</f>
        <v>9</v>
      </c>
      <c r="I51" s="94">
        <f>I52+I53</f>
        <v>7.21</v>
      </c>
      <c r="J51" s="88">
        <f t="shared" si="47"/>
        <v>1</v>
      </c>
      <c r="K51" s="106">
        <f t="shared" ref="K51:P51" si="57">K52+K53</f>
        <v>229.92</v>
      </c>
      <c r="L51" s="106">
        <f t="shared" si="57"/>
        <v>229.92</v>
      </c>
      <c r="M51" s="106">
        <f t="shared" si="57"/>
        <v>0</v>
      </c>
      <c r="N51" s="106">
        <f t="shared" si="57"/>
        <v>229.92</v>
      </c>
      <c r="O51" s="106">
        <f t="shared" si="57"/>
        <v>0</v>
      </c>
      <c r="P51" s="106">
        <f t="shared" si="57"/>
        <v>229.92</v>
      </c>
      <c r="Q51" s="88">
        <f t="shared" si="48"/>
        <v>1</v>
      </c>
      <c r="R51" s="106">
        <f>R52+R53</f>
        <v>221.572</v>
      </c>
      <c r="S51" s="88">
        <f t="shared" si="56"/>
        <v>0.963691718858734</v>
      </c>
      <c r="T51" s="94">
        <f t="shared" ref="T51:Y51" si="58">T52+T53</f>
        <v>8</v>
      </c>
      <c r="U51" s="94">
        <f t="shared" si="58"/>
        <v>8</v>
      </c>
      <c r="V51" s="94">
        <f t="shared" si="58"/>
        <v>0</v>
      </c>
      <c r="W51" s="94">
        <f t="shared" si="58"/>
        <v>0</v>
      </c>
      <c r="X51" s="94">
        <f t="shared" si="58"/>
        <v>554</v>
      </c>
      <c r="Y51" s="94">
        <f t="shared" si="58"/>
        <v>1772</v>
      </c>
      <c r="Z51" s="94"/>
    </row>
    <row r="52" s="59" customFormat="1" ht="24" customHeight="1" spans="1:26">
      <c r="A52" s="36"/>
      <c r="B52" s="83" t="s">
        <v>58</v>
      </c>
      <c r="C52" s="27">
        <v>2</v>
      </c>
      <c r="D52" s="27">
        <v>2.476</v>
      </c>
      <c r="E52" s="27">
        <v>2</v>
      </c>
      <c r="F52" s="27">
        <v>2.476</v>
      </c>
      <c r="G52" s="27">
        <v>100</v>
      </c>
      <c r="H52" s="27">
        <v>2</v>
      </c>
      <c r="I52" s="27">
        <v>2.476</v>
      </c>
      <c r="J52" s="27">
        <v>100</v>
      </c>
      <c r="K52" s="27">
        <v>47.96</v>
      </c>
      <c r="L52" s="27">
        <v>47.96</v>
      </c>
      <c r="M52" s="27"/>
      <c r="N52" s="27">
        <v>47.96</v>
      </c>
      <c r="O52" s="27"/>
      <c r="P52" s="27">
        <v>47.96</v>
      </c>
      <c r="Q52" s="27">
        <v>100</v>
      </c>
      <c r="R52" s="27">
        <v>42.452</v>
      </c>
      <c r="S52" s="144">
        <f t="shared" si="56"/>
        <v>0.885154295246038</v>
      </c>
      <c r="T52" s="27">
        <v>2</v>
      </c>
      <c r="U52" s="27">
        <v>2</v>
      </c>
      <c r="V52" s="27"/>
      <c r="W52" s="27"/>
      <c r="X52" s="27">
        <v>148</v>
      </c>
      <c r="Y52" s="27">
        <v>438</v>
      </c>
      <c r="Z52" s="94"/>
    </row>
    <row r="53" s="59" customFormat="1" ht="24" customHeight="1" spans="1:26">
      <c r="A53" s="36"/>
      <c r="B53" s="83" t="s">
        <v>59</v>
      </c>
      <c r="C53" s="27">
        <v>7</v>
      </c>
      <c r="D53" s="27">
        <v>4.734</v>
      </c>
      <c r="E53" s="27">
        <v>7</v>
      </c>
      <c r="F53" s="27">
        <v>4.734</v>
      </c>
      <c r="G53" s="27">
        <v>100</v>
      </c>
      <c r="H53" s="27">
        <v>7</v>
      </c>
      <c r="I53" s="27">
        <v>4.734</v>
      </c>
      <c r="J53" s="27">
        <v>100</v>
      </c>
      <c r="K53" s="27">
        <v>181.96</v>
      </c>
      <c r="L53" s="27">
        <v>181.96</v>
      </c>
      <c r="M53" s="27"/>
      <c r="N53" s="27">
        <v>181.96</v>
      </c>
      <c r="O53" s="27"/>
      <c r="P53" s="27">
        <v>181.96</v>
      </c>
      <c r="Q53" s="27">
        <v>100</v>
      </c>
      <c r="R53" s="27">
        <v>179.12</v>
      </c>
      <c r="S53" s="144">
        <f t="shared" si="56"/>
        <v>0.984392174104199</v>
      </c>
      <c r="T53" s="27">
        <v>6</v>
      </c>
      <c r="U53" s="27">
        <v>6</v>
      </c>
      <c r="V53" s="27"/>
      <c r="W53" s="27"/>
      <c r="X53" s="27">
        <v>406</v>
      </c>
      <c r="Y53" s="27">
        <v>1334</v>
      </c>
      <c r="Z53" s="94"/>
    </row>
    <row r="54" s="59" customFormat="1" ht="24" customHeight="1" spans="1:26">
      <c r="A54" s="36"/>
      <c r="B54" s="83" t="s">
        <v>60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144" t="e">
        <f t="shared" si="56"/>
        <v>#DIV/0!</v>
      </c>
      <c r="T54" s="27"/>
      <c r="U54" s="27"/>
      <c r="V54" s="27"/>
      <c r="W54" s="27"/>
      <c r="X54" s="27"/>
      <c r="Y54" s="27"/>
      <c r="Z54" s="94"/>
    </row>
    <row r="55" s="59" customFormat="1" ht="24" customHeight="1" spans="1:26">
      <c r="A55" s="36"/>
      <c r="B55" s="86" t="s">
        <v>61</v>
      </c>
      <c r="C55" s="27">
        <v>14</v>
      </c>
      <c r="D55" s="27"/>
      <c r="E55" s="27">
        <v>14</v>
      </c>
      <c r="F55" s="27"/>
      <c r="G55" s="27">
        <v>100</v>
      </c>
      <c r="H55" s="27">
        <v>14</v>
      </c>
      <c r="I55" s="27"/>
      <c r="J55" s="27">
        <v>100</v>
      </c>
      <c r="K55" s="27">
        <v>176.42</v>
      </c>
      <c r="L55" s="27">
        <v>176.42</v>
      </c>
      <c r="M55" s="27"/>
      <c r="N55" s="27">
        <v>176.42</v>
      </c>
      <c r="O55" s="27"/>
      <c r="P55" s="27">
        <v>176.42</v>
      </c>
      <c r="Q55" s="27">
        <v>100</v>
      </c>
      <c r="R55" s="27">
        <v>176.42</v>
      </c>
      <c r="S55" s="144">
        <f t="shared" si="56"/>
        <v>1</v>
      </c>
      <c r="T55" s="27">
        <v>7</v>
      </c>
      <c r="U55" s="27">
        <v>7</v>
      </c>
      <c r="V55" s="27"/>
      <c r="W55" s="27"/>
      <c r="X55" s="27">
        <v>831</v>
      </c>
      <c r="Y55" s="27">
        <v>2383</v>
      </c>
      <c r="Z55" s="94"/>
    </row>
    <row r="56" s="59" customFormat="1" ht="23" customHeight="1" spans="1:27">
      <c r="A56" s="38"/>
      <c r="B56" s="90" t="s">
        <v>70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109"/>
      <c r="AA56" s="56"/>
    </row>
    <row r="57" s="123" customFormat="1" customHeight="1" spans="1:26">
      <c r="A57" s="74" t="s">
        <v>72</v>
      </c>
      <c r="B57" s="33" t="s">
        <v>25</v>
      </c>
      <c r="C57" s="81">
        <f>C58+C61+C62+C63</f>
        <v>48</v>
      </c>
      <c r="D57" s="81">
        <f>D58+D61+D62+D63</f>
        <v>266.28</v>
      </c>
      <c r="E57" s="81">
        <f>E58+E61+E62+E63</f>
        <v>48</v>
      </c>
      <c r="F57" s="81">
        <f>F58+F61+F62+F63</f>
        <v>266.28</v>
      </c>
      <c r="G57" s="138">
        <f>E57/C57</f>
        <v>1</v>
      </c>
      <c r="H57" s="81">
        <f>H58+H61+H62+H63</f>
        <v>48</v>
      </c>
      <c r="I57" s="81">
        <f t="shared" ref="G57:Y57" si="59">I58+I61+I62+I63</f>
        <v>266.28</v>
      </c>
      <c r="J57" s="138">
        <f>H57/C57</f>
        <v>1</v>
      </c>
      <c r="K57" s="103">
        <f t="shared" si="59"/>
        <v>1120</v>
      </c>
      <c r="L57" s="103">
        <f t="shared" si="59"/>
        <v>1120</v>
      </c>
      <c r="M57" s="103">
        <f t="shared" si="59"/>
        <v>0</v>
      </c>
      <c r="N57" s="103">
        <f t="shared" si="59"/>
        <v>1120</v>
      </c>
      <c r="O57" s="103">
        <f t="shared" si="59"/>
        <v>0</v>
      </c>
      <c r="P57" s="103">
        <f t="shared" si="59"/>
        <v>1120</v>
      </c>
      <c r="Q57" s="138">
        <f>P57/K57</f>
        <v>1</v>
      </c>
      <c r="R57" s="103">
        <f t="shared" si="59"/>
        <v>1120</v>
      </c>
      <c r="S57" s="138">
        <f>R57/L57</f>
        <v>1</v>
      </c>
      <c r="T57" s="81">
        <f t="shared" si="59"/>
        <v>29</v>
      </c>
      <c r="U57" s="81">
        <f t="shared" si="59"/>
        <v>26</v>
      </c>
      <c r="V57" s="81">
        <f t="shared" si="59"/>
        <v>2</v>
      </c>
      <c r="W57" s="81">
        <f t="shared" si="59"/>
        <v>1</v>
      </c>
      <c r="X57" s="81">
        <f t="shared" si="59"/>
        <v>3021</v>
      </c>
      <c r="Y57" s="81">
        <f t="shared" si="59"/>
        <v>12913</v>
      </c>
      <c r="Z57" s="74"/>
    </row>
    <row r="58" s="19" customFormat="1" customHeight="1" spans="1:27">
      <c r="A58" s="37"/>
      <c r="B58" s="112" t="s">
        <v>52</v>
      </c>
      <c r="C58" s="93">
        <f t="shared" ref="C58:F58" si="60">C59+C60</f>
        <v>3</v>
      </c>
      <c r="D58" s="93">
        <f t="shared" si="60"/>
        <v>3.15</v>
      </c>
      <c r="E58" s="93">
        <f t="shared" si="60"/>
        <v>3</v>
      </c>
      <c r="F58" s="93">
        <f t="shared" si="60"/>
        <v>3.15</v>
      </c>
      <c r="G58" s="139">
        <f>E58/C58</f>
        <v>1</v>
      </c>
      <c r="H58" s="93">
        <f t="shared" ref="H58:N58" si="61">H59+H60</f>
        <v>3</v>
      </c>
      <c r="I58" s="93">
        <f t="shared" si="61"/>
        <v>3.15</v>
      </c>
      <c r="J58" s="85">
        <f>H58/C58</f>
        <v>1</v>
      </c>
      <c r="K58" s="104">
        <f t="shared" si="61"/>
        <v>98.4</v>
      </c>
      <c r="L58" s="104">
        <f t="shared" si="61"/>
        <v>98.4</v>
      </c>
      <c r="M58" s="104">
        <f t="shared" si="61"/>
        <v>0</v>
      </c>
      <c r="N58" s="104">
        <f t="shared" si="61"/>
        <v>98.4</v>
      </c>
      <c r="O58" s="104"/>
      <c r="P58" s="104">
        <f t="shared" ref="P58:Y58" si="62">P59+P60</f>
        <v>98.4</v>
      </c>
      <c r="Q58" s="146">
        <f>P58/K58</f>
        <v>1</v>
      </c>
      <c r="R58" s="147">
        <f t="shared" si="62"/>
        <v>98.4</v>
      </c>
      <c r="S58" s="139">
        <f>R58/L58</f>
        <v>1</v>
      </c>
      <c r="T58" s="93">
        <f t="shared" si="62"/>
        <v>2</v>
      </c>
      <c r="U58" s="93">
        <f t="shared" si="62"/>
        <v>1</v>
      </c>
      <c r="V58" s="93">
        <f t="shared" si="62"/>
        <v>0</v>
      </c>
      <c r="W58" s="93">
        <f t="shared" si="62"/>
        <v>1</v>
      </c>
      <c r="X58" s="93">
        <f t="shared" si="62"/>
        <v>262</v>
      </c>
      <c r="Y58" s="93">
        <f t="shared" si="62"/>
        <v>1037</v>
      </c>
      <c r="Z58" s="93"/>
      <c r="AA58" s="55"/>
    </row>
    <row r="59" s="59" customFormat="1" ht="24" customHeight="1" spans="1:27">
      <c r="A59" s="38"/>
      <c r="B59" s="90" t="s">
        <v>66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93"/>
      <c r="AA59" s="56"/>
    </row>
    <row r="60" s="59" customFormat="1" ht="24" customHeight="1" spans="1:27">
      <c r="A60" s="38"/>
      <c r="B60" s="90" t="s">
        <v>67</v>
      </c>
      <c r="C60" s="27">
        <v>3</v>
      </c>
      <c r="D60" s="27">
        <v>3.15</v>
      </c>
      <c r="E60" s="27">
        <v>3</v>
      </c>
      <c r="F60" s="27">
        <v>3.15</v>
      </c>
      <c r="G60" s="27">
        <v>100</v>
      </c>
      <c r="H60" s="27">
        <v>3</v>
      </c>
      <c r="I60" s="27">
        <v>3.15</v>
      </c>
      <c r="J60" s="27">
        <v>100</v>
      </c>
      <c r="K60" s="27">
        <v>98.4</v>
      </c>
      <c r="L60" s="27">
        <v>98.4</v>
      </c>
      <c r="M60" s="27"/>
      <c r="N60" s="27">
        <v>98.4</v>
      </c>
      <c r="O60" s="27"/>
      <c r="P60" s="27">
        <v>98.4</v>
      </c>
      <c r="Q60" s="27">
        <v>100</v>
      </c>
      <c r="R60" s="27">
        <v>98.4</v>
      </c>
      <c r="S60" s="27">
        <v>100</v>
      </c>
      <c r="T60" s="27">
        <v>2</v>
      </c>
      <c r="U60" s="27">
        <v>1</v>
      </c>
      <c r="V60" s="27"/>
      <c r="W60" s="27">
        <v>1</v>
      </c>
      <c r="X60" s="27">
        <v>262</v>
      </c>
      <c r="Y60" s="27">
        <v>1037</v>
      </c>
      <c r="Z60" s="93"/>
      <c r="AA60" s="56"/>
    </row>
    <row r="61" s="59" customFormat="1" ht="24" customHeight="1" spans="1:27">
      <c r="A61" s="38"/>
      <c r="B61" s="112" t="s">
        <v>48</v>
      </c>
      <c r="C61" s="27">
        <v>2</v>
      </c>
      <c r="D61" s="27">
        <v>165</v>
      </c>
      <c r="E61" s="27">
        <v>2</v>
      </c>
      <c r="F61" s="27">
        <v>165</v>
      </c>
      <c r="G61" s="27">
        <v>100</v>
      </c>
      <c r="H61" s="27">
        <v>2</v>
      </c>
      <c r="I61" s="27">
        <v>165</v>
      </c>
      <c r="J61" s="27">
        <v>100</v>
      </c>
      <c r="K61" s="27">
        <v>70.29</v>
      </c>
      <c r="L61" s="27">
        <v>70.29</v>
      </c>
      <c r="M61" s="27"/>
      <c r="N61" s="27">
        <v>70.29</v>
      </c>
      <c r="O61" s="27"/>
      <c r="P61" s="27">
        <v>70.29</v>
      </c>
      <c r="Q61" s="27">
        <v>100</v>
      </c>
      <c r="R61" s="27">
        <v>70.29</v>
      </c>
      <c r="S61" s="27">
        <v>100</v>
      </c>
      <c r="T61" s="27">
        <v>2</v>
      </c>
      <c r="U61" s="27">
        <v>1</v>
      </c>
      <c r="V61" s="27">
        <v>1</v>
      </c>
      <c r="W61" s="27"/>
      <c r="X61" s="27">
        <v>126</v>
      </c>
      <c r="Y61" s="27">
        <v>635</v>
      </c>
      <c r="Z61" s="93"/>
      <c r="AA61" s="56"/>
    </row>
    <row r="62" s="19" customFormat="1" customHeight="1" spans="1:27">
      <c r="A62" s="37"/>
      <c r="B62" s="113" t="s">
        <v>49</v>
      </c>
      <c r="C62" s="27">
        <v>28</v>
      </c>
      <c r="D62" s="27">
        <v>98.13</v>
      </c>
      <c r="E62" s="27">
        <v>28</v>
      </c>
      <c r="F62" s="27">
        <v>98.13</v>
      </c>
      <c r="G62" s="27">
        <v>100</v>
      </c>
      <c r="H62" s="27">
        <v>28</v>
      </c>
      <c r="I62" s="27">
        <v>98.13</v>
      </c>
      <c r="J62" s="27">
        <v>100</v>
      </c>
      <c r="K62" s="27">
        <v>692.04</v>
      </c>
      <c r="L62" s="27">
        <v>692.04</v>
      </c>
      <c r="M62" s="27"/>
      <c r="N62" s="27">
        <v>692.04</v>
      </c>
      <c r="O62" s="27"/>
      <c r="P62" s="27">
        <v>692.04</v>
      </c>
      <c r="Q62" s="27">
        <v>100</v>
      </c>
      <c r="R62" s="27">
        <v>692.04</v>
      </c>
      <c r="S62" s="27">
        <v>100</v>
      </c>
      <c r="T62" s="27">
        <v>19</v>
      </c>
      <c r="U62" s="27">
        <v>19</v>
      </c>
      <c r="V62" s="27"/>
      <c r="W62" s="27"/>
      <c r="X62" s="27">
        <v>1385</v>
      </c>
      <c r="Y62" s="27">
        <v>6152</v>
      </c>
      <c r="Z62" s="93"/>
      <c r="AA62" s="55"/>
    </row>
    <row r="63" s="59" customFormat="1" ht="24" customHeight="1" spans="1:27">
      <c r="A63" s="38"/>
      <c r="B63" s="112" t="s">
        <v>50</v>
      </c>
      <c r="C63" s="27">
        <v>15</v>
      </c>
      <c r="D63" s="27"/>
      <c r="E63" s="27">
        <v>15</v>
      </c>
      <c r="F63" s="27"/>
      <c r="G63" s="27">
        <v>100</v>
      </c>
      <c r="H63" s="27">
        <v>15</v>
      </c>
      <c r="I63" s="27"/>
      <c r="J63" s="27">
        <v>100</v>
      </c>
      <c r="K63" s="27">
        <v>259.27</v>
      </c>
      <c r="L63" s="27">
        <v>259.27</v>
      </c>
      <c r="M63" s="27"/>
      <c r="N63" s="27">
        <v>259.27</v>
      </c>
      <c r="O63" s="27"/>
      <c r="P63" s="27">
        <v>259.27</v>
      </c>
      <c r="Q63" s="27">
        <v>100</v>
      </c>
      <c r="R63" s="27">
        <v>259.27</v>
      </c>
      <c r="S63" s="27">
        <v>100</v>
      </c>
      <c r="T63" s="27">
        <v>6</v>
      </c>
      <c r="U63" s="27">
        <v>5</v>
      </c>
      <c r="V63" s="27">
        <v>1</v>
      </c>
      <c r="W63" s="27"/>
      <c r="X63" s="27">
        <v>1248</v>
      </c>
      <c r="Y63" s="27">
        <v>5089</v>
      </c>
      <c r="Z63" s="93"/>
      <c r="AA63" s="56"/>
    </row>
    <row r="64" s="123" customFormat="1" customHeight="1" spans="1:26">
      <c r="A64" s="74" t="s">
        <v>73</v>
      </c>
      <c r="B64" s="74" t="s">
        <v>56</v>
      </c>
      <c r="C64" s="75">
        <f>SUM(C65+C68+C69+C70)</f>
        <v>38</v>
      </c>
      <c r="D64" s="75">
        <f t="shared" ref="C64:F64" si="63">SUM(D65+D68+D69+D70)</f>
        <v>259.4</v>
      </c>
      <c r="E64" s="75">
        <f t="shared" si="63"/>
        <v>38</v>
      </c>
      <c r="F64" s="75">
        <f t="shared" si="63"/>
        <v>259.4</v>
      </c>
      <c r="G64" s="87">
        <f>E64/C64</f>
        <v>1</v>
      </c>
      <c r="H64" s="75">
        <f t="shared" ref="H64:P64" si="64">SUM(H65+H68+H69+H70)</f>
        <v>38</v>
      </c>
      <c r="I64" s="75">
        <f t="shared" si="64"/>
        <v>259.4</v>
      </c>
      <c r="J64" s="87">
        <f>H64/C64</f>
        <v>1</v>
      </c>
      <c r="K64" s="101">
        <f t="shared" si="64"/>
        <v>1150.2</v>
      </c>
      <c r="L64" s="101">
        <f t="shared" si="64"/>
        <v>1150.2</v>
      </c>
      <c r="M64" s="101">
        <f t="shared" si="64"/>
        <v>0</v>
      </c>
      <c r="N64" s="101">
        <f t="shared" si="64"/>
        <v>1150.2</v>
      </c>
      <c r="O64" s="101">
        <f t="shared" si="64"/>
        <v>0</v>
      </c>
      <c r="P64" s="101">
        <f t="shared" si="64"/>
        <v>1150.2</v>
      </c>
      <c r="Q64" s="87">
        <f>P64/K64</f>
        <v>1</v>
      </c>
      <c r="R64" s="101">
        <f t="shared" ref="R64:Z64" si="65">SUM(R65+R68+R69+R70)</f>
        <v>1150.2</v>
      </c>
      <c r="S64" s="87">
        <f>R64/L64</f>
        <v>1</v>
      </c>
      <c r="T64" s="75">
        <f t="shared" si="65"/>
        <v>36</v>
      </c>
      <c r="U64" s="75">
        <f t="shared" si="65"/>
        <v>17</v>
      </c>
      <c r="V64" s="75">
        <f t="shared" si="65"/>
        <v>0</v>
      </c>
      <c r="W64" s="75">
        <f t="shared" si="65"/>
        <v>19</v>
      </c>
      <c r="X64" s="75">
        <f t="shared" si="65"/>
        <v>3114</v>
      </c>
      <c r="Y64" s="75">
        <f t="shared" si="65"/>
        <v>13110</v>
      </c>
      <c r="Z64" s="75"/>
    </row>
    <row r="65" s="19" customFormat="1" customHeight="1" spans="1:26">
      <c r="A65" s="35"/>
      <c r="B65" s="83" t="s">
        <v>57</v>
      </c>
      <c r="C65" s="69">
        <f>C66+C67</f>
        <v>20</v>
      </c>
      <c r="D65" s="69">
        <f t="shared" ref="D65:Y65" si="66">D66+D67</f>
        <v>15.4</v>
      </c>
      <c r="E65" s="69">
        <f t="shared" si="66"/>
        <v>20</v>
      </c>
      <c r="F65" s="69">
        <f t="shared" si="66"/>
        <v>15.4</v>
      </c>
      <c r="G65" s="85">
        <f>E65/C65</f>
        <v>1</v>
      </c>
      <c r="H65" s="69">
        <f t="shared" si="66"/>
        <v>20</v>
      </c>
      <c r="I65" s="69">
        <f t="shared" si="66"/>
        <v>15.4</v>
      </c>
      <c r="J65" s="85">
        <f>H65/C65</f>
        <v>1</v>
      </c>
      <c r="K65" s="69">
        <f t="shared" si="66"/>
        <v>706.8</v>
      </c>
      <c r="L65" s="69">
        <f t="shared" si="66"/>
        <v>706.8</v>
      </c>
      <c r="M65" s="69">
        <f t="shared" si="66"/>
        <v>0</v>
      </c>
      <c r="N65" s="69">
        <f t="shared" si="66"/>
        <v>706.8</v>
      </c>
      <c r="O65" s="69">
        <f t="shared" si="66"/>
        <v>0</v>
      </c>
      <c r="P65" s="69">
        <f t="shared" si="66"/>
        <v>706.8</v>
      </c>
      <c r="Q65" s="85">
        <f>P65/K65</f>
        <v>1</v>
      </c>
      <c r="R65" s="69">
        <f t="shared" si="66"/>
        <v>706.8</v>
      </c>
      <c r="S65" s="85">
        <f>R65/L65</f>
        <v>1</v>
      </c>
      <c r="T65" s="69">
        <f t="shared" si="66"/>
        <v>20</v>
      </c>
      <c r="U65" s="69">
        <f t="shared" si="66"/>
        <v>4</v>
      </c>
      <c r="V65" s="69">
        <f t="shared" si="66"/>
        <v>0</v>
      </c>
      <c r="W65" s="69">
        <f t="shared" si="66"/>
        <v>16</v>
      </c>
      <c r="X65" s="69">
        <f t="shared" si="66"/>
        <v>1608</v>
      </c>
      <c r="Y65" s="69">
        <f t="shared" si="66"/>
        <v>6474</v>
      </c>
      <c r="Z65" s="69"/>
    </row>
    <row r="66" s="59" customFormat="1" ht="24" customHeight="1" spans="1:26">
      <c r="A66" s="36"/>
      <c r="B66" s="83" t="s">
        <v>58</v>
      </c>
      <c r="C66" s="27">
        <v>1</v>
      </c>
      <c r="D66" s="27">
        <v>0.3</v>
      </c>
      <c r="E66" s="27">
        <v>1</v>
      </c>
      <c r="F66" s="27">
        <v>0.3</v>
      </c>
      <c r="G66" s="27">
        <v>100</v>
      </c>
      <c r="H66" s="27">
        <v>1</v>
      </c>
      <c r="I66" s="27">
        <v>0.3</v>
      </c>
      <c r="J66" s="27">
        <v>100</v>
      </c>
      <c r="K66" s="27">
        <v>10</v>
      </c>
      <c r="L66" s="27">
        <v>10</v>
      </c>
      <c r="M66" s="27"/>
      <c r="N66" s="27">
        <v>10</v>
      </c>
      <c r="O66" s="27"/>
      <c r="P66" s="27">
        <v>10</v>
      </c>
      <c r="Q66" s="27">
        <v>100</v>
      </c>
      <c r="R66" s="27">
        <v>10</v>
      </c>
      <c r="S66" s="27">
        <v>100</v>
      </c>
      <c r="T66" s="27">
        <v>1</v>
      </c>
      <c r="U66" s="27"/>
      <c r="V66" s="27"/>
      <c r="W66" s="27">
        <v>1</v>
      </c>
      <c r="X66" s="27">
        <v>40</v>
      </c>
      <c r="Y66" s="27">
        <v>180</v>
      </c>
      <c r="Z66" s="133"/>
    </row>
    <row r="67" s="59" customFormat="1" ht="24" customHeight="1" spans="1:26">
      <c r="A67" s="36"/>
      <c r="B67" s="83" t="s">
        <v>59</v>
      </c>
      <c r="C67" s="27">
        <v>19</v>
      </c>
      <c r="D67" s="27">
        <v>15.1</v>
      </c>
      <c r="E67" s="27">
        <v>19</v>
      </c>
      <c r="F67" s="27">
        <v>15.1</v>
      </c>
      <c r="G67" s="27">
        <v>100</v>
      </c>
      <c r="H67" s="27">
        <v>19</v>
      </c>
      <c r="I67" s="27">
        <v>15.1</v>
      </c>
      <c r="J67" s="27">
        <v>100</v>
      </c>
      <c r="K67" s="27">
        <v>696.8</v>
      </c>
      <c r="L67" s="27">
        <v>696.8</v>
      </c>
      <c r="M67" s="27"/>
      <c r="N67" s="27">
        <v>696.8</v>
      </c>
      <c r="O67" s="27"/>
      <c r="P67" s="27">
        <v>696.8</v>
      </c>
      <c r="Q67" s="27">
        <v>100</v>
      </c>
      <c r="R67" s="27">
        <v>696.8</v>
      </c>
      <c r="S67" s="27">
        <v>100</v>
      </c>
      <c r="T67" s="27">
        <v>19</v>
      </c>
      <c r="U67" s="27">
        <v>4</v>
      </c>
      <c r="V67" s="27"/>
      <c r="W67" s="27">
        <v>15</v>
      </c>
      <c r="X67" s="27">
        <v>1568</v>
      </c>
      <c r="Y67" s="27">
        <v>6294</v>
      </c>
      <c r="Z67" s="84"/>
    </row>
    <row r="68" s="59" customFormat="1" ht="24" customHeight="1" spans="1:26">
      <c r="A68" s="36"/>
      <c r="B68" s="110" t="s">
        <v>48</v>
      </c>
      <c r="C68" s="27">
        <v>7</v>
      </c>
      <c r="D68" s="27">
        <v>244</v>
      </c>
      <c r="E68" s="27">
        <v>7</v>
      </c>
      <c r="F68" s="27">
        <v>244</v>
      </c>
      <c r="G68" s="27">
        <v>100</v>
      </c>
      <c r="H68" s="27">
        <v>7</v>
      </c>
      <c r="I68" s="27">
        <v>244</v>
      </c>
      <c r="J68" s="27">
        <v>100</v>
      </c>
      <c r="K68" s="27">
        <v>191.7</v>
      </c>
      <c r="L68" s="27">
        <v>191.7</v>
      </c>
      <c r="M68" s="27"/>
      <c r="N68" s="27">
        <v>191.7</v>
      </c>
      <c r="O68" s="27"/>
      <c r="P68" s="27">
        <v>191.7</v>
      </c>
      <c r="Q68" s="27">
        <v>100</v>
      </c>
      <c r="R68" s="27">
        <v>191.7</v>
      </c>
      <c r="S68" s="27">
        <v>100</v>
      </c>
      <c r="T68" s="27">
        <v>7</v>
      </c>
      <c r="U68" s="27">
        <v>5</v>
      </c>
      <c r="V68" s="27"/>
      <c r="W68" s="27">
        <v>2</v>
      </c>
      <c r="X68" s="27">
        <v>621</v>
      </c>
      <c r="Y68" s="27">
        <v>2698</v>
      </c>
      <c r="Z68" s="84"/>
    </row>
    <row r="69" s="59" customFormat="1" ht="24" customHeight="1" spans="1:26">
      <c r="A69" s="36"/>
      <c r="B69" s="111" t="s">
        <v>49</v>
      </c>
      <c r="C69" s="27">
        <v>2</v>
      </c>
      <c r="D69" s="27"/>
      <c r="E69" s="27">
        <v>2</v>
      </c>
      <c r="F69" s="27"/>
      <c r="G69" s="27">
        <v>100</v>
      </c>
      <c r="H69" s="27">
        <v>2</v>
      </c>
      <c r="I69" s="27"/>
      <c r="J69" s="27">
        <v>100</v>
      </c>
      <c r="K69" s="27">
        <v>16.4</v>
      </c>
      <c r="L69" s="27">
        <v>16.4</v>
      </c>
      <c r="M69" s="27"/>
      <c r="N69" s="27">
        <v>16.4</v>
      </c>
      <c r="O69" s="27"/>
      <c r="P69" s="27">
        <v>16.4</v>
      </c>
      <c r="Q69" s="27">
        <v>100</v>
      </c>
      <c r="R69" s="27">
        <v>16.4</v>
      </c>
      <c r="S69" s="27">
        <v>100</v>
      </c>
      <c r="T69" s="27">
        <v>2</v>
      </c>
      <c r="U69" s="27">
        <v>2</v>
      </c>
      <c r="V69" s="27"/>
      <c r="W69" s="27"/>
      <c r="X69" s="27">
        <v>50</v>
      </c>
      <c r="Y69" s="27">
        <v>192</v>
      </c>
      <c r="Z69" s="84"/>
    </row>
    <row r="70" s="59" customFormat="1" ht="24" customHeight="1" spans="1:26">
      <c r="A70" s="36"/>
      <c r="B70" s="110" t="s">
        <v>50</v>
      </c>
      <c r="C70" s="27">
        <v>9</v>
      </c>
      <c r="D70" s="27"/>
      <c r="E70" s="27">
        <v>9</v>
      </c>
      <c r="F70" s="27"/>
      <c r="G70" s="27">
        <v>100</v>
      </c>
      <c r="H70" s="27">
        <v>9</v>
      </c>
      <c r="I70" s="27"/>
      <c r="J70" s="27">
        <v>100</v>
      </c>
      <c r="K70" s="27">
        <v>235.3</v>
      </c>
      <c r="L70" s="27">
        <v>235.3</v>
      </c>
      <c r="M70" s="27"/>
      <c r="N70" s="27">
        <v>235.3</v>
      </c>
      <c r="O70" s="27"/>
      <c r="P70" s="27">
        <v>235.3</v>
      </c>
      <c r="Q70" s="27">
        <v>100</v>
      </c>
      <c r="R70" s="27">
        <v>235.3</v>
      </c>
      <c r="S70" s="27">
        <v>100</v>
      </c>
      <c r="T70" s="27">
        <v>7</v>
      </c>
      <c r="U70" s="27">
        <v>6</v>
      </c>
      <c r="V70" s="27"/>
      <c r="W70" s="27">
        <v>1</v>
      </c>
      <c r="X70" s="27">
        <v>835</v>
      </c>
      <c r="Y70" s="27">
        <v>3746</v>
      </c>
      <c r="Z70" s="84"/>
    </row>
    <row r="71" s="123" customFormat="1" customHeight="1" spans="1:26">
      <c r="A71" s="74" t="s">
        <v>74</v>
      </c>
      <c r="B71" s="74" t="s">
        <v>56</v>
      </c>
      <c r="C71" s="75">
        <f t="shared" ref="C71:F71" si="67">SUM(C72+C75+C76+C77)</f>
        <v>25</v>
      </c>
      <c r="D71" s="75">
        <f t="shared" si="67"/>
        <v>267.108</v>
      </c>
      <c r="E71" s="75">
        <f t="shared" si="67"/>
        <v>25</v>
      </c>
      <c r="F71" s="75">
        <f t="shared" si="67"/>
        <v>267.108</v>
      </c>
      <c r="G71" s="87">
        <f>E71/C71</f>
        <v>1</v>
      </c>
      <c r="H71" s="75">
        <f t="shared" ref="H71:P71" si="68">SUM(H72+H75+H76+H77)</f>
        <v>25</v>
      </c>
      <c r="I71" s="75">
        <f t="shared" si="68"/>
        <v>267.108</v>
      </c>
      <c r="J71" s="87">
        <f>H71/C71</f>
        <v>1</v>
      </c>
      <c r="K71" s="101">
        <f t="shared" si="68"/>
        <v>821.49</v>
      </c>
      <c r="L71" s="101">
        <f t="shared" si="68"/>
        <v>821.49</v>
      </c>
      <c r="M71" s="101">
        <f t="shared" si="68"/>
        <v>0</v>
      </c>
      <c r="N71" s="101">
        <f t="shared" si="68"/>
        <v>821.49</v>
      </c>
      <c r="O71" s="101">
        <f t="shared" si="68"/>
        <v>0</v>
      </c>
      <c r="P71" s="101">
        <f t="shared" si="68"/>
        <v>821.49</v>
      </c>
      <c r="Q71" s="87">
        <f>P71/K71</f>
        <v>1</v>
      </c>
      <c r="R71" s="101">
        <f t="shared" ref="R71:Z71" si="69">SUM(R72+R75+R76+R77)</f>
        <v>821.49</v>
      </c>
      <c r="S71" s="87">
        <f>R71/L71</f>
        <v>1</v>
      </c>
      <c r="T71" s="75">
        <f t="shared" si="69"/>
        <v>21</v>
      </c>
      <c r="U71" s="75">
        <f t="shared" si="69"/>
        <v>20</v>
      </c>
      <c r="V71" s="75">
        <f t="shared" si="69"/>
        <v>1</v>
      </c>
      <c r="W71" s="75">
        <f t="shared" si="69"/>
        <v>0</v>
      </c>
      <c r="X71" s="75">
        <f t="shared" si="69"/>
        <v>3015</v>
      </c>
      <c r="Y71" s="75">
        <f t="shared" si="69"/>
        <v>12379</v>
      </c>
      <c r="Z71" s="75"/>
    </row>
    <row r="72" s="19" customFormat="1" customHeight="1" spans="1:26">
      <c r="A72" s="35"/>
      <c r="B72" s="83" t="s">
        <v>57</v>
      </c>
      <c r="C72" s="69">
        <f>C73+C74</f>
        <v>14</v>
      </c>
      <c r="D72" s="69">
        <f>D73+D74</f>
        <v>13.108</v>
      </c>
      <c r="E72" s="69">
        <f>E73+E74</f>
        <v>14</v>
      </c>
      <c r="F72" s="69">
        <f>F73+F74</f>
        <v>13.108</v>
      </c>
      <c r="G72" s="88">
        <f>E72/C72</f>
        <v>1</v>
      </c>
      <c r="H72" s="69">
        <f>H73+H74</f>
        <v>14</v>
      </c>
      <c r="I72" s="69">
        <f>I73+I74</f>
        <v>13.108</v>
      </c>
      <c r="J72" s="88">
        <f>H72/C72</f>
        <v>1</v>
      </c>
      <c r="K72" s="105">
        <f t="shared" ref="K72:P72" si="70">K73+K74</f>
        <v>489.12</v>
      </c>
      <c r="L72" s="105">
        <f t="shared" si="70"/>
        <v>489.12</v>
      </c>
      <c r="M72" s="105">
        <f t="shared" si="70"/>
        <v>0</v>
      </c>
      <c r="N72" s="105">
        <f t="shared" si="70"/>
        <v>489.12</v>
      </c>
      <c r="O72" s="105">
        <f t="shared" si="70"/>
        <v>0</v>
      </c>
      <c r="P72" s="105">
        <f t="shared" si="70"/>
        <v>489.12</v>
      </c>
      <c r="Q72" s="88">
        <f>P72/K72</f>
        <v>1</v>
      </c>
      <c r="R72" s="105">
        <f>R73+R74</f>
        <v>489.12</v>
      </c>
      <c r="S72" s="88">
        <f>R72/L72</f>
        <v>1</v>
      </c>
      <c r="T72" s="69">
        <f t="shared" ref="T72:Y72" si="71">T73+T74</f>
        <v>13</v>
      </c>
      <c r="U72" s="69">
        <f t="shared" si="71"/>
        <v>12</v>
      </c>
      <c r="V72" s="69">
        <f t="shared" si="71"/>
        <v>1</v>
      </c>
      <c r="W72" s="69">
        <f t="shared" si="71"/>
        <v>0</v>
      </c>
      <c r="X72" s="69">
        <f t="shared" si="71"/>
        <v>1139</v>
      </c>
      <c r="Y72" s="69">
        <f t="shared" si="71"/>
        <v>4580</v>
      </c>
      <c r="Z72" s="69"/>
    </row>
    <row r="73" s="59" customFormat="1" ht="24" customHeight="1" spans="1:27">
      <c r="A73" s="38"/>
      <c r="B73" s="90" t="s">
        <v>66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153"/>
      <c r="AA73" s="56"/>
    </row>
    <row r="74" s="59" customFormat="1" ht="24" customHeight="1" spans="1:27">
      <c r="A74" s="38"/>
      <c r="B74" s="90" t="s">
        <v>67</v>
      </c>
      <c r="C74" s="27">
        <v>14</v>
      </c>
      <c r="D74" s="27">
        <v>13.108</v>
      </c>
      <c r="E74" s="27">
        <v>14</v>
      </c>
      <c r="F74" s="27">
        <v>13.108</v>
      </c>
      <c r="G74" s="27">
        <v>100</v>
      </c>
      <c r="H74" s="27">
        <v>14</v>
      </c>
      <c r="I74" s="27">
        <v>13.108</v>
      </c>
      <c r="J74" s="27">
        <v>100</v>
      </c>
      <c r="K74" s="27">
        <v>489.12</v>
      </c>
      <c r="L74" s="27">
        <v>489.12</v>
      </c>
      <c r="M74" s="27"/>
      <c r="N74" s="27">
        <v>489.12</v>
      </c>
      <c r="O74" s="27"/>
      <c r="P74" s="27">
        <v>489.12</v>
      </c>
      <c r="Q74" s="27">
        <v>100</v>
      </c>
      <c r="R74" s="27">
        <v>489.12</v>
      </c>
      <c r="S74" s="27">
        <v>100</v>
      </c>
      <c r="T74" s="27">
        <v>13</v>
      </c>
      <c r="U74" s="27">
        <v>12</v>
      </c>
      <c r="V74" s="27">
        <v>1</v>
      </c>
      <c r="W74" s="27"/>
      <c r="X74" s="27">
        <v>1139</v>
      </c>
      <c r="Y74" s="27">
        <v>4580</v>
      </c>
      <c r="Z74" s="153"/>
      <c r="AA74" s="56"/>
    </row>
    <row r="75" s="59" customFormat="1" ht="24" customHeight="1" spans="1:27">
      <c r="A75" s="38"/>
      <c r="B75" s="90" t="s">
        <v>68</v>
      </c>
      <c r="C75" s="27">
        <v>9</v>
      </c>
      <c r="D75" s="27">
        <v>204</v>
      </c>
      <c r="E75" s="27">
        <v>9</v>
      </c>
      <c r="F75" s="27">
        <v>204</v>
      </c>
      <c r="G75" s="27">
        <v>100</v>
      </c>
      <c r="H75" s="27">
        <v>9</v>
      </c>
      <c r="I75" s="27">
        <v>204</v>
      </c>
      <c r="J75" s="27">
        <v>100</v>
      </c>
      <c r="K75" s="27">
        <v>291</v>
      </c>
      <c r="L75" s="27">
        <v>291</v>
      </c>
      <c r="M75" s="27"/>
      <c r="N75" s="27">
        <v>291</v>
      </c>
      <c r="O75" s="27"/>
      <c r="P75" s="27">
        <v>291</v>
      </c>
      <c r="Q75" s="27">
        <v>100</v>
      </c>
      <c r="R75" s="27">
        <v>291</v>
      </c>
      <c r="S75" s="27">
        <v>100</v>
      </c>
      <c r="T75" s="27">
        <v>6</v>
      </c>
      <c r="U75" s="27">
        <v>6</v>
      </c>
      <c r="V75" s="27"/>
      <c r="W75" s="27"/>
      <c r="X75" s="27">
        <v>1798</v>
      </c>
      <c r="Y75" s="27">
        <v>7566</v>
      </c>
      <c r="Z75" s="153"/>
      <c r="AA75" s="56"/>
    </row>
    <row r="76" s="59" customFormat="1" ht="24" customHeight="1" spans="1:27">
      <c r="A76" s="38"/>
      <c r="B76" s="92" t="s">
        <v>69</v>
      </c>
      <c r="C76" s="27">
        <v>2</v>
      </c>
      <c r="D76" s="27">
        <v>50</v>
      </c>
      <c r="E76" s="27">
        <v>2</v>
      </c>
      <c r="F76" s="27">
        <v>50</v>
      </c>
      <c r="G76" s="27">
        <v>100</v>
      </c>
      <c r="H76" s="27">
        <v>2</v>
      </c>
      <c r="I76" s="27">
        <v>50</v>
      </c>
      <c r="J76" s="27">
        <v>100</v>
      </c>
      <c r="K76" s="27">
        <v>41.37</v>
      </c>
      <c r="L76" s="27">
        <v>41.37</v>
      </c>
      <c r="M76" s="27"/>
      <c r="N76" s="27">
        <v>41.37</v>
      </c>
      <c r="O76" s="27"/>
      <c r="P76" s="27">
        <v>41.37</v>
      </c>
      <c r="Q76" s="27">
        <v>100</v>
      </c>
      <c r="R76" s="27">
        <v>41.37</v>
      </c>
      <c r="S76" s="27">
        <v>100</v>
      </c>
      <c r="T76" s="27">
        <v>2</v>
      </c>
      <c r="U76" s="27">
        <v>2</v>
      </c>
      <c r="V76" s="27"/>
      <c r="W76" s="27"/>
      <c r="X76" s="27">
        <v>78</v>
      </c>
      <c r="Y76" s="27">
        <v>233</v>
      </c>
      <c r="Z76" s="153"/>
      <c r="AA76" s="56"/>
    </row>
    <row r="77" s="59" customFormat="1" ht="24" customHeight="1" spans="1:27">
      <c r="A77" s="38"/>
      <c r="B77" s="90" t="s">
        <v>70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153"/>
      <c r="AA77" s="56"/>
    </row>
    <row r="78" s="123" customFormat="1" customHeight="1" spans="1:26">
      <c r="A78" s="74" t="s">
        <v>75</v>
      </c>
      <c r="B78" s="74" t="s">
        <v>56</v>
      </c>
      <c r="C78" s="75">
        <f t="shared" ref="C78:F78" si="72">SUM(C79+C82+C83+C84)</f>
        <v>17</v>
      </c>
      <c r="D78" s="75">
        <f t="shared" si="72"/>
        <v>51.99</v>
      </c>
      <c r="E78" s="75">
        <f t="shared" si="72"/>
        <v>17</v>
      </c>
      <c r="F78" s="75">
        <f t="shared" si="72"/>
        <v>51.99</v>
      </c>
      <c r="G78" s="87">
        <f>E78/C78</f>
        <v>1</v>
      </c>
      <c r="H78" s="75">
        <f t="shared" ref="H78:P78" si="73">SUM(H79+H82+H83+H84)</f>
        <v>16</v>
      </c>
      <c r="I78" s="75">
        <f t="shared" si="73"/>
        <v>29.99</v>
      </c>
      <c r="J78" s="87">
        <f>H78/C78</f>
        <v>0.941176470588235</v>
      </c>
      <c r="K78" s="101">
        <f t="shared" si="73"/>
        <v>928</v>
      </c>
      <c r="L78" s="101">
        <f t="shared" si="73"/>
        <v>800</v>
      </c>
      <c r="M78" s="101">
        <f t="shared" si="73"/>
        <v>0</v>
      </c>
      <c r="N78" s="101">
        <f t="shared" si="73"/>
        <v>800</v>
      </c>
      <c r="O78" s="101">
        <f t="shared" si="73"/>
        <v>128</v>
      </c>
      <c r="P78" s="101">
        <f t="shared" si="73"/>
        <v>928</v>
      </c>
      <c r="Q78" s="87">
        <f>P78/K78</f>
        <v>1</v>
      </c>
      <c r="R78" s="101">
        <f t="shared" ref="R78:Z78" si="74">SUM(R79+R82+R83+R84)</f>
        <v>800</v>
      </c>
      <c r="S78" s="87">
        <f t="shared" ref="S78:S86" si="75">R78/L78</f>
        <v>1</v>
      </c>
      <c r="T78" s="75">
        <f t="shared" si="74"/>
        <v>17</v>
      </c>
      <c r="U78" s="75">
        <f t="shared" si="74"/>
        <v>3</v>
      </c>
      <c r="V78" s="75">
        <f t="shared" si="74"/>
        <v>0</v>
      </c>
      <c r="W78" s="75">
        <f t="shared" si="74"/>
        <v>14</v>
      </c>
      <c r="X78" s="75">
        <f t="shared" si="74"/>
        <v>9917</v>
      </c>
      <c r="Y78" s="75">
        <f t="shared" si="74"/>
        <v>34046</v>
      </c>
      <c r="Z78" s="75">
        <f t="shared" si="74"/>
        <v>0</v>
      </c>
    </row>
    <row r="79" s="19" customFormat="1" customHeight="1" spans="1:26">
      <c r="A79" s="35"/>
      <c r="B79" s="83" t="s">
        <v>57</v>
      </c>
      <c r="C79" s="69">
        <f>C80+C81</f>
        <v>9</v>
      </c>
      <c r="D79" s="69">
        <f>D80+D81</f>
        <v>13.99</v>
      </c>
      <c r="E79" s="69">
        <f>E80+E81</f>
        <v>9</v>
      </c>
      <c r="F79" s="69">
        <f>F80+F81</f>
        <v>13.99</v>
      </c>
      <c r="G79" s="88">
        <f>E79/C79</f>
        <v>1</v>
      </c>
      <c r="H79" s="69">
        <f>H80+H81</f>
        <v>9</v>
      </c>
      <c r="I79" s="69">
        <f>I80+I81</f>
        <v>13.99</v>
      </c>
      <c r="J79" s="88">
        <f>H79/C79</f>
        <v>1</v>
      </c>
      <c r="K79" s="105">
        <f t="shared" ref="K79:P79" si="76">K80+K81</f>
        <v>663</v>
      </c>
      <c r="L79" s="105">
        <f t="shared" si="76"/>
        <v>663</v>
      </c>
      <c r="M79" s="105">
        <f t="shared" si="76"/>
        <v>0</v>
      </c>
      <c r="N79" s="105">
        <f t="shared" si="76"/>
        <v>663</v>
      </c>
      <c r="O79" s="105">
        <f t="shared" si="76"/>
        <v>0</v>
      </c>
      <c r="P79" s="105">
        <f t="shared" si="76"/>
        <v>663</v>
      </c>
      <c r="Q79" s="88">
        <f>P79/K79</f>
        <v>1</v>
      </c>
      <c r="R79" s="105">
        <f>R80+R81</f>
        <v>663</v>
      </c>
      <c r="S79" s="88">
        <f t="shared" si="75"/>
        <v>1</v>
      </c>
      <c r="T79" s="69">
        <f t="shared" ref="T79:Y79" si="77">T80+T81</f>
        <v>9</v>
      </c>
      <c r="U79" s="69">
        <f t="shared" si="77"/>
        <v>0</v>
      </c>
      <c r="V79" s="69">
        <f t="shared" si="77"/>
        <v>0</v>
      </c>
      <c r="W79" s="69">
        <f t="shared" si="77"/>
        <v>9</v>
      </c>
      <c r="X79" s="69">
        <f t="shared" si="77"/>
        <v>5544</v>
      </c>
      <c r="Y79" s="69">
        <f t="shared" si="77"/>
        <v>18622</v>
      </c>
      <c r="Z79" s="69">
        <v>0</v>
      </c>
    </row>
    <row r="80" s="59" customFormat="1" ht="24" customHeight="1" spans="1:26">
      <c r="A80" s="36"/>
      <c r="B80" s="83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144" t="e">
        <f t="shared" si="75"/>
        <v>#DIV/0!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84">
        <v>0</v>
      </c>
    </row>
    <row r="81" s="59" customFormat="1" ht="24" customHeight="1" spans="1:26">
      <c r="A81" s="36"/>
      <c r="B81" s="83" t="s">
        <v>59</v>
      </c>
      <c r="C81" s="27">
        <v>9</v>
      </c>
      <c r="D81" s="27">
        <v>13.99</v>
      </c>
      <c r="E81" s="27">
        <v>9</v>
      </c>
      <c r="F81" s="27">
        <v>13.99</v>
      </c>
      <c r="G81" s="27">
        <v>100</v>
      </c>
      <c r="H81" s="27">
        <v>9</v>
      </c>
      <c r="I81" s="27">
        <v>13.99</v>
      </c>
      <c r="J81" s="27">
        <v>100</v>
      </c>
      <c r="K81" s="27">
        <v>663</v>
      </c>
      <c r="L81" s="27">
        <v>663</v>
      </c>
      <c r="M81" s="27">
        <v>0</v>
      </c>
      <c r="N81" s="27">
        <v>663</v>
      </c>
      <c r="O81" s="27">
        <v>0</v>
      </c>
      <c r="P81" s="27">
        <v>663</v>
      </c>
      <c r="Q81" s="27">
        <v>100</v>
      </c>
      <c r="R81" s="27">
        <v>663</v>
      </c>
      <c r="S81" s="144">
        <f t="shared" si="75"/>
        <v>1</v>
      </c>
      <c r="T81" s="27">
        <v>9</v>
      </c>
      <c r="U81" s="27">
        <v>0</v>
      </c>
      <c r="V81" s="27">
        <v>0</v>
      </c>
      <c r="W81" s="27">
        <v>9</v>
      </c>
      <c r="X81" s="27">
        <v>5544</v>
      </c>
      <c r="Y81" s="27">
        <v>18622</v>
      </c>
      <c r="Z81" s="84">
        <f>SUM(Z82+Z85+Z86+Z87)</f>
        <v>0</v>
      </c>
    </row>
    <row r="82" s="59" customFormat="1" ht="24" customHeight="1" spans="1:26">
      <c r="A82" s="36"/>
      <c r="B82" s="83" t="s">
        <v>60</v>
      </c>
      <c r="C82" s="27">
        <v>1</v>
      </c>
      <c r="D82" s="27">
        <v>38</v>
      </c>
      <c r="E82" s="27">
        <v>1</v>
      </c>
      <c r="F82" s="27">
        <v>38</v>
      </c>
      <c r="G82" s="27">
        <v>100</v>
      </c>
      <c r="H82" s="27">
        <v>0</v>
      </c>
      <c r="I82" s="27">
        <v>16</v>
      </c>
      <c r="J82" s="27">
        <v>50</v>
      </c>
      <c r="K82" s="27">
        <v>160</v>
      </c>
      <c r="L82" s="27">
        <v>32</v>
      </c>
      <c r="M82" s="27">
        <v>0</v>
      </c>
      <c r="N82" s="27">
        <v>32</v>
      </c>
      <c r="O82" s="27">
        <v>128</v>
      </c>
      <c r="P82" s="27">
        <v>160</v>
      </c>
      <c r="Q82" s="27">
        <v>100</v>
      </c>
      <c r="R82" s="27">
        <v>32</v>
      </c>
      <c r="S82" s="144">
        <f t="shared" si="75"/>
        <v>1</v>
      </c>
      <c r="T82" s="27">
        <v>1</v>
      </c>
      <c r="U82" s="27">
        <v>0</v>
      </c>
      <c r="V82" s="27">
        <v>0</v>
      </c>
      <c r="W82" s="27">
        <v>1</v>
      </c>
      <c r="X82" s="27">
        <v>869</v>
      </c>
      <c r="Y82" s="27">
        <v>2991</v>
      </c>
      <c r="Z82" s="84">
        <v>0</v>
      </c>
    </row>
    <row r="83" s="59" customFormat="1" ht="24" customHeight="1" spans="1:26">
      <c r="A83" s="36"/>
      <c r="B83" s="86" t="s">
        <v>61</v>
      </c>
      <c r="C83" s="27">
        <v>0</v>
      </c>
      <c r="D83" s="27"/>
      <c r="E83" s="27">
        <v>0</v>
      </c>
      <c r="F83" s="27"/>
      <c r="G83" s="27">
        <v>0</v>
      </c>
      <c r="H83" s="27">
        <v>0</v>
      </c>
      <c r="I83" s="27"/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144" t="e">
        <f t="shared" si="75"/>
        <v>#DIV/0!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84">
        <v>0</v>
      </c>
    </row>
    <row r="84" s="59" customFormat="1" ht="24" customHeight="1" spans="1:26">
      <c r="A84" s="36"/>
      <c r="B84" s="83" t="s">
        <v>62</v>
      </c>
      <c r="C84" s="27">
        <v>7</v>
      </c>
      <c r="D84" s="27"/>
      <c r="E84" s="27">
        <v>7</v>
      </c>
      <c r="F84" s="27"/>
      <c r="G84" s="27">
        <v>100</v>
      </c>
      <c r="H84" s="27">
        <v>7</v>
      </c>
      <c r="I84" s="27"/>
      <c r="J84" s="27">
        <v>100</v>
      </c>
      <c r="K84" s="27">
        <v>105</v>
      </c>
      <c r="L84" s="27">
        <v>105</v>
      </c>
      <c r="M84" s="27">
        <v>0</v>
      </c>
      <c r="N84" s="27">
        <v>105</v>
      </c>
      <c r="O84" s="27">
        <v>0</v>
      </c>
      <c r="P84" s="27">
        <v>105</v>
      </c>
      <c r="Q84" s="27">
        <v>100</v>
      </c>
      <c r="R84" s="27">
        <v>105</v>
      </c>
      <c r="S84" s="144">
        <f t="shared" si="75"/>
        <v>1</v>
      </c>
      <c r="T84" s="27">
        <v>7</v>
      </c>
      <c r="U84" s="27">
        <v>3</v>
      </c>
      <c r="V84" s="27">
        <v>0</v>
      </c>
      <c r="W84" s="27">
        <v>4</v>
      </c>
      <c r="X84" s="27">
        <v>3504</v>
      </c>
      <c r="Y84" s="27">
        <v>12433</v>
      </c>
      <c r="Z84" s="84">
        <v>0</v>
      </c>
    </row>
    <row r="85" s="123" customFormat="1" customHeight="1" spans="1:26">
      <c r="A85" s="74" t="s">
        <v>76</v>
      </c>
      <c r="B85" s="33" t="s">
        <v>25</v>
      </c>
      <c r="C85" s="81">
        <f>SUM(C86+C89+C90+C91)</f>
        <v>7</v>
      </c>
      <c r="D85" s="81">
        <f>SUM(D86+D89+D90+D91)</f>
        <v>1.351</v>
      </c>
      <c r="E85" s="81">
        <f>SUM(E86+E89+E90+E91)</f>
        <v>7</v>
      </c>
      <c r="F85" s="81">
        <f>SUM(F86+F89+F90+F91)</f>
        <v>1.351</v>
      </c>
      <c r="G85" s="82">
        <f>E85/C85</f>
        <v>1</v>
      </c>
      <c r="H85" s="81">
        <f t="shared" ref="H85:P85" si="78">SUM(H86+H89+H90+H91)</f>
        <v>7</v>
      </c>
      <c r="I85" s="81">
        <f t="shared" si="78"/>
        <v>1.351</v>
      </c>
      <c r="J85" s="82">
        <f>H85/C85</f>
        <v>1</v>
      </c>
      <c r="K85" s="103">
        <f t="shared" si="78"/>
        <v>307.6505</v>
      </c>
      <c r="L85" s="103">
        <f t="shared" si="78"/>
        <v>307.6505</v>
      </c>
      <c r="M85" s="103">
        <f t="shared" si="78"/>
        <v>0</v>
      </c>
      <c r="N85" s="103">
        <f t="shared" si="78"/>
        <v>307.6505</v>
      </c>
      <c r="O85" s="103">
        <f t="shared" si="78"/>
        <v>0</v>
      </c>
      <c r="P85" s="103">
        <f t="shared" si="78"/>
        <v>307.6505</v>
      </c>
      <c r="Q85" s="82">
        <f>P85/K85</f>
        <v>1</v>
      </c>
      <c r="R85" s="103">
        <f t="shared" ref="R85:Z85" si="79">SUM(R86+R89+R90+R91)</f>
        <v>307.6505</v>
      </c>
      <c r="S85" s="82">
        <f t="shared" si="75"/>
        <v>1</v>
      </c>
      <c r="T85" s="81">
        <f t="shared" si="79"/>
        <v>7</v>
      </c>
      <c r="U85" s="81">
        <f t="shared" si="79"/>
        <v>7</v>
      </c>
      <c r="V85" s="81">
        <f t="shared" si="79"/>
        <v>0</v>
      </c>
      <c r="W85" s="81">
        <f t="shared" si="79"/>
        <v>0</v>
      </c>
      <c r="X85" s="81">
        <f t="shared" si="79"/>
        <v>725</v>
      </c>
      <c r="Y85" s="81">
        <f t="shared" si="79"/>
        <v>2858</v>
      </c>
      <c r="Z85" s="81">
        <f t="shared" si="79"/>
        <v>0</v>
      </c>
    </row>
    <row r="86" s="19" customFormat="1" customHeight="1" spans="1:26">
      <c r="A86" s="35"/>
      <c r="B86" s="110" t="s">
        <v>52</v>
      </c>
      <c r="C86" s="84">
        <f>C87+C88</f>
        <v>1</v>
      </c>
      <c r="D86" s="84">
        <f>D87+D88</f>
        <v>1.351</v>
      </c>
      <c r="E86" s="84">
        <f>E87+E88</f>
        <v>1</v>
      </c>
      <c r="F86" s="84">
        <f>F87+F88</f>
        <v>1.351</v>
      </c>
      <c r="G86" s="85">
        <f>E86/C86</f>
        <v>1</v>
      </c>
      <c r="H86" s="84">
        <f>H87+H88</f>
        <v>1</v>
      </c>
      <c r="I86" s="84">
        <f>I87+I88</f>
        <v>1.351</v>
      </c>
      <c r="J86" s="85">
        <f>H86/C86</f>
        <v>1</v>
      </c>
      <c r="K86" s="104">
        <f t="shared" ref="K86:P86" si="80">K87+K88</f>
        <v>29.355</v>
      </c>
      <c r="L86" s="104">
        <f t="shared" si="80"/>
        <v>29.355</v>
      </c>
      <c r="M86" s="104">
        <f t="shared" si="80"/>
        <v>0</v>
      </c>
      <c r="N86" s="104">
        <f t="shared" si="80"/>
        <v>29.355</v>
      </c>
      <c r="O86" s="104">
        <f t="shared" si="80"/>
        <v>0</v>
      </c>
      <c r="P86" s="104">
        <f t="shared" si="80"/>
        <v>29.355</v>
      </c>
      <c r="Q86" s="85">
        <f>P86/K86</f>
        <v>1</v>
      </c>
      <c r="R86" s="104">
        <f>R87+R88</f>
        <v>29.355</v>
      </c>
      <c r="S86" s="85">
        <f t="shared" si="75"/>
        <v>1</v>
      </c>
      <c r="T86" s="84">
        <f t="shared" ref="T86:Y86" si="81">T87+T88</f>
        <v>1</v>
      </c>
      <c r="U86" s="84">
        <f t="shared" si="81"/>
        <v>1</v>
      </c>
      <c r="V86" s="84">
        <f t="shared" si="81"/>
        <v>0</v>
      </c>
      <c r="W86" s="84">
        <f t="shared" si="81"/>
        <v>0</v>
      </c>
      <c r="X86" s="84">
        <f t="shared" si="81"/>
        <v>210</v>
      </c>
      <c r="Y86" s="84">
        <f t="shared" si="81"/>
        <v>795</v>
      </c>
      <c r="Z86" s="84">
        <v>0</v>
      </c>
    </row>
    <row r="87" s="59" customFormat="1" ht="24" customHeight="1" spans="1:27">
      <c r="A87" s="37"/>
      <c r="B87" s="37" t="s">
        <v>66</v>
      </c>
      <c r="C87" s="27">
        <v>1</v>
      </c>
      <c r="D87" s="27">
        <v>1.351</v>
      </c>
      <c r="E87" s="27">
        <v>1</v>
      </c>
      <c r="F87" s="27">
        <v>1.351</v>
      </c>
      <c r="G87" s="27">
        <v>100</v>
      </c>
      <c r="H87" s="27">
        <v>1</v>
      </c>
      <c r="I87" s="27">
        <v>1.351</v>
      </c>
      <c r="J87" s="27">
        <v>100</v>
      </c>
      <c r="K87" s="27">
        <v>29.355</v>
      </c>
      <c r="L87" s="27">
        <v>29.355</v>
      </c>
      <c r="M87" s="27"/>
      <c r="N87" s="27">
        <v>29.355</v>
      </c>
      <c r="O87" s="27"/>
      <c r="P87" s="27">
        <v>29.355</v>
      </c>
      <c r="Q87" s="27">
        <v>100</v>
      </c>
      <c r="R87" s="27">
        <v>29.355</v>
      </c>
      <c r="S87" s="27">
        <v>100</v>
      </c>
      <c r="T87" s="27">
        <v>1</v>
      </c>
      <c r="U87" s="27">
        <v>1</v>
      </c>
      <c r="V87" s="27"/>
      <c r="W87" s="27"/>
      <c r="X87" s="27">
        <v>210</v>
      </c>
      <c r="Y87" s="27">
        <v>795</v>
      </c>
      <c r="Z87" s="93">
        <v>0</v>
      </c>
      <c r="AA87" s="56"/>
    </row>
    <row r="88" s="59" customFormat="1" ht="24" customHeight="1" spans="1:27">
      <c r="A88" s="37"/>
      <c r="B88" s="37" t="s">
        <v>67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93">
        <v>0</v>
      </c>
      <c r="AA88" s="56"/>
    </row>
    <row r="89" s="59" customFormat="1" ht="24" customHeight="1" spans="1:27">
      <c r="A89" s="38"/>
      <c r="B89" s="112" t="s">
        <v>48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93">
        <v>0</v>
      </c>
      <c r="AA89" s="56"/>
    </row>
    <row r="90" s="59" customFormat="1" ht="24" customHeight="1" spans="1:27">
      <c r="A90" s="38"/>
      <c r="B90" s="113" t="s">
        <v>49</v>
      </c>
      <c r="C90" s="27">
        <v>1</v>
      </c>
      <c r="D90" s="27"/>
      <c r="E90" s="27">
        <v>1</v>
      </c>
      <c r="F90" s="27"/>
      <c r="G90" s="27">
        <v>100</v>
      </c>
      <c r="H90" s="27">
        <v>1</v>
      </c>
      <c r="I90" s="27"/>
      <c r="J90" s="27">
        <v>100</v>
      </c>
      <c r="K90" s="27">
        <v>45.8896</v>
      </c>
      <c r="L90" s="27">
        <v>45.8896</v>
      </c>
      <c r="M90" s="27"/>
      <c r="N90" s="27">
        <v>45.8896</v>
      </c>
      <c r="O90" s="27"/>
      <c r="P90" s="27">
        <v>45.8896</v>
      </c>
      <c r="Q90" s="27">
        <v>100</v>
      </c>
      <c r="R90" s="27">
        <v>45.8896</v>
      </c>
      <c r="S90" s="27">
        <v>100</v>
      </c>
      <c r="T90" s="27">
        <v>1</v>
      </c>
      <c r="U90" s="27">
        <v>1</v>
      </c>
      <c r="V90" s="27"/>
      <c r="W90" s="27"/>
      <c r="X90" s="27">
        <v>119</v>
      </c>
      <c r="Y90" s="27">
        <v>497</v>
      </c>
      <c r="Z90" s="93">
        <v>0</v>
      </c>
      <c r="AA90" s="56"/>
    </row>
    <row r="91" s="59" customFormat="1" ht="24" customHeight="1" spans="1:27">
      <c r="A91" s="38"/>
      <c r="B91" s="112" t="s">
        <v>50</v>
      </c>
      <c r="C91" s="27">
        <v>5</v>
      </c>
      <c r="D91" s="27"/>
      <c r="E91" s="27">
        <v>5</v>
      </c>
      <c r="F91" s="27"/>
      <c r="G91" s="27">
        <v>100</v>
      </c>
      <c r="H91" s="27">
        <v>5</v>
      </c>
      <c r="I91" s="27"/>
      <c r="J91" s="27">
        <v>100</v>
      </c>
      <c r="K91" s="27">
        <v>232.4059</v>
      </c>
      <c r="L91" s="27">
        <v>232.4059</v>
      </c>
      <c r="M91" s="27"/>
      <c r="N91" s="27">
        <v>232.4059</v>
      </c>
      <c r="O91" s="27"/>
      <c r="P91" s="27">
        <v>232.4059</v>
      </c>
      <c r="Q91" s="27">
        <v>100</v>
      </c>
      <c r="R91" s="27">
        <v>232.4059</v>
      </c>
      <c r="S91" s="27">
        <v>100</v>
      </c>
      <c r="T91" s="27">
        <v>5</v>
      </c>
      <c r="U91" s="27">
        <v>5</v>
      </c>
      <c r="V91" s="27"/>
      <c r="W91" s="27"/>
      <c r="X91" s="27">
        <v>396</v>
      </c>
      <c r="Y91" s="27">
        <v>1566</v>
      </c>
      <c r="Z91" s="93">
        <v>0</v>
      </c>
      <c r="AA91" s="56"/>
    </row>
    <row r="92" s="123" customFormat="1" customHeight="1" spans="1:26">
      <c r="A92" s="74" t="s">
        <v>77</v>
      </c>
      <c r="B92" s="33" t="s">
        <v>25</v>
      </c>
      <c r="C92" s="81">
        <f t="shared" ref="C92:F92" si="82">SUM(C93+C96+C97+C98)</f>
        <v>10</v>
      </c>
      <c r="D92" s="81">
        <f t="shared" si="82"/>
        <v>0</v>
      </c>
      <c r="E92" s="81">
        <f t="shared" si="82"/>
        <v>10</v>
      </c>
      <c r="F92" s="81">
        <f t="shared" si="82"/>
        <v>0</v>
      </c>
      <c r="G92" s="138">
        <f>E92/C92</f>
        <v>1</v>
      </c>
      <c r="H92" s="81">
        <f t="shared" ref="H92:P92" si="83">SUM(H93+H96+H97+H98)</f>
        <v>10</v>
      </c>
      <c r="I92" s="81">
        <f t="shared" si="83"/>
        <v>0</v>
      </c>
      <c r="J92" s="138">
        <f>H92/C92</f>
        <v>1</v>
      </c>
      <c r="K92" s="103">
        <f t="shared" si="83"/>
        <v>609</v>
      </c>
      <c r="L92" s="103">
        <f t="shared" si="83"/>
        <v>609</v>
      </c>
      <c r="M92" s="103">
        <f t="shared" si="83"/>
        <v>0</v>
      </c>
      <c r="N92" s="103">
        <f t="shared" si="83"/>
        <v>609</v>
      </c>
      <c r="O92" s="103">
        <f t="shared" si="83"/>
        <v>0</v>
      </c>
      <c r="P92" s="103">
        <f t="shared" si="83"/>
        <v>609</v>
      </c>
      <c r="Q92" s="138">
        <f>P92/K92</f>
        <v>1</v>
      </c>
      <c r="R92" s="103">
        <f t="shared" ref="R92:Z92" si="84">SUM(R93+R96+R97+R98)</f>
        <v>609</v>
      </c>
      <c r="S92" s="138">
        <f>R92/L92</f>
        <v>1</v>
      </c>
      <c r="T92" s="81">
        <f t="shared" si="84"/>
        <v>6</v>
      </c>
      <c r="U92" s="81">
        <f t="shared" si="84"/>
        <v>6</v>
      </c>
      <c r="V92" s="81">
        <f t="shared" si="84"/>
        <v>0</v>
      </c>
      <c r="W92" s="81">
        <f t="shared" si="84"/>
        <v>0</v>
      </c>
      <c r="X92" s="81">
        <f t="shared" si="84"/>
        <v>1216</v>
      </c>
      <c r="Y92" s="81">
        <f t="shared" si="84"/>
        <v>4791</v>
      </c>
      <c r="Z92" s="81">
        <f t="shared" si="84"/>
        <v>0</v>
      </c>
    </row>
    <row r="93" s="19" customFormat="1" customHeight="1" spans="1:26">
      <c r="A93" s="35"/>
      <c r="B93" s="83" t="s">
        <v>57</v>
      </c>
      <c r="C93" s="69">
        <f>C94+C95</f>
        <v>0</v>
      </c>
      <c r="D93" s="69">
        <f t="shared" ref="D93:Y93" si="85">D94+D95</f>
        <v>0</v>
      </c>
      <c r="E93" s="69">
        <f t="shared" si="85"/>
        <v>0</v>
      </c>
      <c r="F93" s="69">
        <f t="shared" si="85"/>
        <v>0</v>
      </c>
      <c r="G93" s="91" t="e">
        <f>E93/C93</f>
        <v>#DIV/0!</v>
      </c>
      <c r="H93" s="69">
        <f t="shared" si="85"/>
        <v>0</v>
      </c>
      <c r="I93" s="69">
        <f t="shared" si="85"/>
        <v>0</v>
      </c>
      <c r="J93" s="152" t="e">
        <f>H93/C93</f>
        <v>#DIV/0!</v>
      </c>
      <c r="K93" s="105">
        <f t="shared" si="85"/>
        <v>0</v>
      </c>
      <c r="L93" s="105">
        <f t="shared" si="85"/>
        <v>0</v>
      </c>
      <c r="M93" s="105">
        <f t="shared" si="85"/>
        <v>0</v>
      </c>
      <c r="N93" s="105">
        <f t="shared" si="85"/>
        <v>0</v>
      </c>
      <c r="O93" s="105">
        <f t="shared" si="85"/>
        <v>0</v>
      </c>
      <c r="P93" s="105">
        <f t="shared" si="85"/>
        <v>0</v>
      </c>
      <c r="Q93" s="152" t="e">
        <f>P93/K93</f>
        <v>#DIV/0!</v>
      </c>
      <c r="R93" s="69">
        <f t="shared" si="85"/>
        <v>0</v>
      </c>
      <c r="S93" s="152" t="e">
        <f>R93/L93</f>
        <v>#DIV/0!</v>
      </c>
      <c r="T93" s="69">
        <f t="shared" si="85"/>
        <v>0</v>
      </c>
      <c r="U93" s="69">
        <f t="shared" si="85"/>
        <v>0</v>
      </c>
      <c r="V93" s="69">
        <f t="shared" si="85"/>
        <v>0</v>
      </c>
      <c r="W93" s="69">
        <f t="shared" si="85"/>
        <v>0</v>
      </c>
      <c r="X93" s="69">
        <f t="shared" si="85"/>
        <v>0</v>
      </c>
      <c r="Y93" s="69">
        <f t="shared" si="85"/>
        <v>0</v>
      </c>
      <c r="Z93" s="69">
        <v>0</v>
      </c>
    </row>
    <row r="94" s="59" customFormat="1" ht="24" customHeight="1" spans="1:26">
      <c r="A94" s="38"/>
      <c r="B94" s="90" t="s">
        <v>66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93"/>
    </row>
    <row r="95" s="59" customFormat="1" ht="24" customHeight="1" spans="1:26">
      <c r="A95" s="38"/>
      <c r="B95" s="90" t="s">
        <v>67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93"/>
    </row>
    <row r="96" s="59" customFormat="1" ht="24" customHeight="1" spans="1:26">
      <c r="A96" s="37"/>
      <c r="B96" s="112" t="s">
        <v>48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93"/>
    </row>
    <row r="97" s="59" customFormat="1" ht="24" customHeight="1" spans="1:26">
      <c r="A97" s="38"/>
      <c r="B97" s="113" t="s">
        <v>49</v>
      </c>
      <c r="C97" s="27">
        <v>1</v>
      </c>
      <c r="D97" s="27"/>
      <c r="E97" s="27">
        <v>1</v>
      </c>
      <c r="F97" s="27"/>
      <c r="G97" s="27">
        <v>100</v>
      </c>
      <c r="H97" s="27">
        <v>1</v>
      </c>
      <c r="I97" s="27"/>
      <c r="J97" s="27">
        <v>100</v>
      </c>
      <c r="K97" s="27">
        <v>35</v>
      </c>
      <c r="L97" s="27">
        <v>35</v>
      </c>
      <c r="M97" s="27">
        <v>0</v>
      </c>
      <c r="N97" s="27">
        <v>35</v>
      </c>
      <c r="O97" s="27">
        <v>0</v>
      </c>
      <c r="P97" s="27">
        <v>35</v>
      </c>
      <c r="Q97" s="27">
        <v>100</v>
      </c>
      <c r="R97" s="27">
        <v>35</v>
      </c>
      <c r="S97" s="27">
        <v>100</v>
      </c>
      <c r="T97" s="27">
        <v>1</v>
      </c>
      <c r="U97" s="27">
        <v>1</v>
      </c>
      <c r="V97" s="27"/>
      <c r="W97" s="27"/>
      <c r="X97" s="27">
        <v>53</v>
      </c>
      <c r="Y97" s="27">
        <v>220</v>
      </c>
      <c r="Z97" s="93"/>
    </row>
    <row r="98" s="59" customFormat="1" ht="24" customHeight="1" spans="1:26">
      <c r="A98" s="38"/>
      <c r="B98" s="112" t="s">
        <v>50</v>
      </c>
      <c r="C98" s="27">
        <v>9</v>
      </c>
      <c r="D98" s="27"/>
      <c r="E98" s="27">
        <v>9</v>
      </c>
      <c r="F98" s="27"/>
      <c r="G98" s="27">
        <v>100</v>
      </c>
      <c r="H98" s="27">
        <v>9</v>
      </c>
      <c r="I98" s="27"/>
      <c r="J98" s="27">
        <v>100</v>
      </c>
      <c r="K98" s="27">
        <v>574</v>
      </c>
      <c r="L98" s="27">
        <v>574</v>
      </c>
      <c r="M98" s="27">
        <v>0</v>
      </c>
      <c r="N98" s="27">
        <v>574</v>
      </c>
      <c r="O98" s="27">
        <v>0</v>
      </c>
      <c r="P98" s="27">
        <v>574</v>
      </c>
      <c r="Q98" s="27">
        <v>100</v>
      </c>
      <c r="R98" s="27">
        <v>574</v>
      </c>
      <c r="S98" s="27">
        <v>100</v>
      </c>
      <c r="T98" s="27">
        <v>5</v>
      </c>
      <c r="U98" s="27">
        <v>5</v>
      </c>
      <c r="V98" s="27"/>
      <c r="W98" s="27"/>
      <c r="X98" s="27">
        <v>1163</v>
      </c>
      <c r="Y98" s="27">
        <v>4571</v>
      </c>
      <c r="Z98" s="93"/>
    </row>
    <row r="99" s="59" customFormat="1" ht="24" customHeight="1" spans="1:26">
      <c r="A99" s="74" t="s">
        <v>78</v>
      </c>
      <c r="B99" s="33" t="s">
        <v>25</v>
      </c>
      <c r="C99" s="74">
        <f t="shared" ref="C99:F99" si="86">C100+C103+C104+C105</f>
        <v>4</v>
      </c>
      <c r="D99" s="74">
        <f t="shared" si="86"/>
        <v>0</v>
      </c>
      <c r="E99" s="74">
        <f t="shared" si="86"/>
        <v>4</v>
      </c>
      <c r="F99" s="74">
        <f t="shared" si="86"/>
        <v>0</v>
      </c>
      <c r="G99" s="150">
        <f>E99/C99</f>
        <v>1</v>
      </c>
      <c r="H99" s="74">
        <f t="shared" ref="H99:P99" si="87">H100+H103+H104+H105</f>
        <v>4</v>
      </c>
      <c r="I99" s="74">
        <f t="shared" si="87"/>
        <v>0</v>
      </c>
      <c r="J99" s="150">
        <f>H99/C99</f>
        <v>1</v>
      </c>
      <c r="K99" s="74">
        <f t="shared" si="87"/>
        <v>89.28</v>
      </c>
      <c r="L99" s="74">
        <f t="shared" si="87"/>
        <v>89.28</v>
      </c>
      <c r="M99" s="74">
        <f t="shared" si="87"/>
        <v>0</v>
      </c>
      <c r="N99" s="74">
        <f t="shared" si="87"/>
        <v>89.28</v>
      </c>
      <c r="O99" s="74">
        <f t="shared" si="87"/>
        <v>0</v>
      </c>
      <c r="P99" s="74">
        <f t="shared" si="87"/>
        <v>89.28</v>
      </c>
      <c r="Q99" s="150">
        <f>P99/K99</f>
        <v>1</v>
      </c>
      <c r="R99" s="74">
        <f t="shared" ref="R99:Y99" si="88">R100+R103+R104+R105</f>
        <v>89.28</v>
      </c>
      <c r="S99" s="150">
        <f>R99/L99</f>
        <v>1</v>
      </c>
      <c r="T99" s="74">
        <f t="shared" si="88"/>
        <v>2</v>
      </c>
      <c r="U99" s="74">
        <f t="shared" si="88"/>
        <v>2</v>
      </c>
      <c r="V99" s="74">
        <f t="shared" si="88"/>
        <v>0</v>
      </c>
      <c r="W99" s="74">
        <f t="shared" si="88"/>
        <v>0</v>
      </c>
      <c r="X99" s="74">
        <f t="shared" si="88"/>
        <v>100</v>
      </c>
      <c r="Y99" s="74">
        <f t="shared" si="88"/>
        <v>377</v>
      </c>
      <c r="Z99" s="114"/>
    </row>
    <row r="100" s="59" customFormat="1" ht="24" customHeight="1" spans="1:26">
      <c r="A100" s="38"/>
      <c r="B100" s="83" t="s">
        <v>57</v>
      </c>
      <c r="C100" s="27">
        <f t="shared" ref="C100:F100" si="89">C101+C102</f>
        <v>0</v>
      </c>
      <c r="D100" s="27">
        <f t="shared" si="89"/>
        <v>0</v>
      </c>
      <c r="E100" s="27">
        <f t="shared" si="89"/>
        <v>0</v>
      </c>
      <c r="F100" s="27">
        <f t="shared" si="89"/>
        <v>0</v>
      </c>
      <c r="G100" s="151" t="e">
        <f>E100/C100</f>
        <v>#DIV/0!</v>
      </c>
      <c r="H100" s="27">
        <f t="shared" ref="H100:P100" si="90">H101+H102</f>
        <v>0</v>
      </c>
      <c r="I100" s="27">
        <f t="shared" si="90"/>
        <v>0</v>
      </c>
      <c r="J100" s="27" t="e">
        <f>H100/C100</f>
        <v>#DIV/0!</v>
      </c>
      <c r="K100" s="27">
        <f t="shared" si="90"/>
        <v>0</v>
      </c>
      <c r="L100" s="27">
        <f t="shared" si="90"/>
        <v>0</v>
      </c>
      <c r="M100" s="27">
        <f t="shared" si="90"/>
        <v>0</v>
      </c>
      <c r="N100" s="27">
        <f t="shared" si="90"/>
        <v>0</v>
      </c>
      <c r="O100" s="27">
        <f t="shared" si="90"/>
        <v>0</v>
      </c>
      <c r="P100" s="27">
        <f t="shared" si="90"/>
        <v>0</v>
      </c>
      <c r="Q100" s="27" t="e">
        <f>P100/K100</f>
        <v>#DIV/0!</v>
      </c>
      <c r="R100" s="27">
        <f t="shared" ref="R100:Y100" si="91">R101+R102</f>
        <v>0</v>
      </c>
      <c r="S100" s="27" t="e">
        <f>R100/L100</f>
        <v>#DIV/0!</v>
      </c>
      <c r="T100" s="27">
        <f t="shared" si="91"/>
        <v>0</v>
      </c>
      <c r="U100" s="27">
        <f t="shared" si="91"/>
        <v>0</v>
      </c>
      <c r="V100" s="27">
        <f t="shared" si="91"/>
        <v>0</v>
      </c>
      <c r="W100" s="27">
        <f t="shared" si="91"/>
        <v>0</v>
      </c>
      <c r="X100" s="27">
        <f t="shared" si="91"/>
        <v>0</v>
      </c>
      <c r="Y100" s="27">
        <f t="shared" si="91"/>
        <v>0</v>
      </c>
      <c r="Z100" s="93"/>
    </row>
    <row r="101" s="59" customFormat="1" ht="24" customHeight="1" spans="1:26">
      <c r="A101" s="38"/>
      <c r="B101" s="90" t="s">
        <v>66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93"/>
    </row>
    <row r="102" s="59" customFormat="1" ht="24" customHeight="1" spans="1:26">
      <c r="A102" s="38"/>
      <c r="B102" s="90" t="s">
        <v>67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93"/>
    </row>
    <row r="103" s="59" customFormat="1" ht="24" customHeight="1" spans="1:26">
      <c r="A103" s="38"/>
      <c r="B103" s="112" t="s">
        <v>48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93"/>
    </row>
    <row r="104" s="59" customFormat="1" ht="24" customHeight="1" spans="1:26">
      <c r="A104" s="38"/>
      <c r="B104" s="113" t="s">
        <v>49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93"/>
    </row>
    <row r="105" s="59" customFormat="1" ht="24" customHeight="1" spans="1:26">
      <c r="A105" s="38"/>
      <c r="B105" s="112" t="s">
        <v>50</v>
      </c>
      <c r="C105" s="27">
        <v>4</v>
      </c>
      <c r="D105" s="27"/>
      <c r="E105" s="27">
        <v>4</v>
      </c>
      <c r="F105" s="27"/>
      <c r="G105" s="27">
        <v>100</v>
      </c>
      <c r="H105" s="27">
        <v>4</v>
      </c>
      <c r="I105" s="27"/>
      <c r="J105" s="27">
        <v>100</v>
      </c>
      <c r="K105" s="27">
        <v>89.28</v>
      </c>
      <c r="L105" s="27">
        <v>89.28</v>
      </c>
      <c r="M105" s="27"/>
      <c r="N105" s="27">
        <v>89.28</v>
      </c>
      <c r="O105" s="27"/>
      <c r="P105" s="27">
        <v>89.28</v>
      </c>
      <c r="Q105" s="27">
        <v>100</v>
      </c>
      <c r="R105" s="27">
        <v>89.28</v>
      </c>
      <c r="S105" s="27">
        <v>100</v>
      </c>
      <c r="T105" s="27">
        <v>2</v>
      </c>
      <c r="U105" s="27">
        <v>2</v>
      </c>
      <c r="V105" s="27"/>
      <c r="W105" s="27"/>
      <c r="X105" s="27">
        <v>100</v>
      </c>
      <c r="Y105" s="27">
        <v>377</v>
      </c>
      <c r="Z105" s="93"/>
    </row>
    <row r="106" ht="19" customHeight="1" spans="2:17">
      <c r="B106" s="18" t="s">
        <v>81</v>
      </c>
      <c r="Q106" s="18" t="s">
        <v>114</v>
      </c>
    </row>
    <row r="107" ht="19" customHeight="1" spans="1:1">
      <c r="A107" s="2" t="s">
        <v>83</v>
      </c>
    </row>
    <row r="108" ht="19" customHeight="1" spans="1:1">
      <c r="A108" s="2" t="s">
        <v>84</v>
      </c>
    </row>
    <row r="109" ht="19" customHeight="1" spans="1:1">
      <c r="A109" s="2" t="s">
        <v>85</v>
      </c>
    </row>
    <row r="110" ht="19" customHeight="1" spans="1:1">
      <c r="A110" s="2" t="s">
        <v>86</v>
      </c>
    </row>
    <row r="111" ht="19" customHeight="1" spans="1:1">
      <c r="A111" s="2" t="s">
        <v>87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C8" sqref="C8:Y14"/>
    </sheetView>
  </sheetViews>
  <sheetFormatPr defaultColWidth="9" defaultRowHeight="32" customHeight="1"/>
  <cols>
    <col min="1" max="1" width="8.44166666666667" style="124" customWidth="1"/>
    <col min="2" max="2" width="15.2833333333333" style="124" customWidth="1"/>
    <col min="3" max="3" width="6.8" style="118" customWidth="1"/>
    <col min="4" max="4" width="8.96666666666667" style="124" customWidth="1"/>
    <col min="5" max="5" width="6.8" style="124" customWidth="1"/>
    <col min="6" max="6" width="7.64166666666667" style="124" customWidth="1"/>
    <col min="7" max="7" width="7.90833333333333" style="124" customWidth="1"/>
    <col min="8" max="8" width="6.8" style="124" customWidth="1"/>
    <col min="9" max="9" width="8.96666666666667" style="124" customWidth="1"/>
    <col min="10" max="10" width="8.75833333333333" style="124" customWidth="1"/>
    <col min="11" max="12" width="8.325" style="125" customWidth="1"/>
    <col min="13" max="13" width="7.375" style="125" customWidth="1"/>
    <col min="14" max="14" width="7.38333333333333" style="125" customWidth="1"/>
    <col min="15" max="15" width="5.78333333333333" style="125" customWidth="1"/>
    <col min="16" max="16" width="11.9083333333333" style="125" customWidth="1"/>
    <col min="17" max="17" width="8.325" style="124" customWidth="1"/>
    <col min="18" max="18" width="11.3583333333333" style="125" customWidth="1"/>
    <col min="19" max="19" width="10" style="124" customWidth="1"/>
    <col min="20" max="20" width="6.125" style="124" customWidth="1"/>
    <col min="21" max="21" width="7.375" style="124" customWidth="1"/>
    <col min="22" max="22" width="5.875" style="124" customWidth="1"/>
    <col min="23" max="23" width="5.625" style="124" customWidth="1"/>
    <col min="24" max="24" width="6.125" style="124" customWidth="1"/>
    <col min="25" max="25" width="5.83333333333333" style="124" customWidth="1"/>
    <col min="26" max="26" width="11.8083333333333" style="124" customWidth="1"/>
    <col min="27" max="16384" width="9" style="124"/>
  </cols>
  <sheetData>
    <row r="1" s="117" customFormat="1" customHeight="1" spans="1:26">
      <c r="A1" s="66" t="s">
        <v>117</v>
      </c>
      <c r="B1" s="67"/>
      <c r="C1" s="67"/>
      <c r="D1" s="67"/>
      <c r="E1" s="67"/>
      <c r="F1" s="67"/>
      <c r="G1" s="67"/>
      <c r="H1" s="67"/>
      <c r="I1" s="67"/>
      <c r="J1" s="67"/>
      <c r="K1" s="95"/>
      <c r="L1" s="95"/>
      <c r="M1" s="95"/>
      <c r="N1" s="95"/>
      <c r="O1" s="95"/>
      <c r="P1" s="95"/>
      <c r="Q1" s="67"/>
      <c r="R1" s="95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118</v>
      </c>
      <c r="W2" s="19"/>
      <c r="X2" s="19"/>
      <c r="Y2" s="19"/>
    </row>
    <row r="3" s="118" customFormat="1" ht="22" customHeight="1" spans="1:26">
      <c r="A3" s="68" t="s">
        <v>90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96" t="s">
        <v>91</v>
      </c>
      <c r="L3" s="96"/>
      <c r="M3" s="96"/>
      <c r="N3" s="96"/>
      <c r="O3" s="96"/>
      <c r="P3" s="96"/>
      <c r="Q3" s="35"/>
      <c r="R3" s="96"/>
      <c r="S3" s="35"/>
      <c r="T3" s="35" t="s">
        <v>92</v>
      </c>
      <c r="U3" s="35"/>
      <c r="V3" s="35"/>
      <c r="W3" s="35"/>
      <c r="X3" s="35"/>
      <c r="Y3" s="35"/>
      <c r="Z3" s="35" t="s">
        <v>93</v>
      </c>
    </row>
    <row r="4" s="118" customFormat="1" ht="19" customHeight="1" spans="1:26">
      <c r="A4" s="68"/>
      <c r="B4" s="35" t="s">
        <v>94</v>
      </c>
      <c r="C4" s="35" t="s">
        <v>95</v>
      </c>
      <c r="D4" s="35"/>
      <c r="E4" s="35" t="s">
        <v>11</v>
      </c>
      <c r="F4" s="35"/>
      <c r="G4" s="35"/>
      <c r="H4" s="35" t="s">
        <v>12</v>
      </c>
      <c r="I4" s="35"/>
      <c r="J4" s="35"/>
      <c r="K4" s="96" t="s">
        <v>96</v>
      </c>
      <c r="L4" s="96"/>
      <c r="M4" s="96"/>
      <c r="N4" s="96"/>
      <c r="O4" s="96"/>
      <c r="P4" s="97" t="s">
        <v>97</v>
      </c>
      <c r="Q4" s="68" t="s">
        <v>15</v>
      </c>
      <c r="R4" s="97" t="s">
        <v>98</v>
      </c>
      <c r="S4" s="68" t="s">
        <v>15</v>
      </c>
      <c r="T4" s="35" t="s">
        <v>99</v>
      </c>
      <c r="U4" s="35"/>
      <c r="V4" s="35"/>
      <c r="W4" s="35"/>
      <c r="X4" s="35" t="s">
        <v>100</v>
      </c>
      <c r="Y4" s="35"/>
      <c r="Z4" s="35"/>
    </row>
    <row r="5" s="118" customFormat="1" customHeight="1" spans="1:26">
      <c r="A5" s="68"/>
      <c r="B5" s="35"/>
      <c r="C5" s="69" t="s">
        <v>101</v>
      </c>
      <c r="D5" s="69" t="s">
        <v>102</v>
      </c>
      <c r="E5" s="69" t="s">
        <v>101</v>
      </c>
      <c r="F5" s="69" t="s">
        <v>102</v>
      </c>
      <c r="G5" s="68" t="s">
        <v>15</v>
      </c>
      <c r="H5" s="69" t="s">
        <v>101</v>
      </c>
      <c r="I5" s="69" t="s">
        <v>102</v>
      </c>
      <c r="J5" s="68" t="s">
        <v>103</v>
      </c>
      <c r="K5" s="97" t="s">
        <v>104</v>
      </c>
      <c r="L5" s="96" t="s">
        <v>105</v>
      </c>
      <c r="M5" s="96"/>
      <c r="N5" s="96"/>
      <c r="O5" s="97" t="s">
        <v>106</v>
      </c>
      <c r="P5" s="97"/>
      <c r="Q5" s="68"/>
      <c r="R5" s="97"/>
      <c r="S5" s="68"/>
      <c r="T5" s="68" t="s">
        <v>107</v>
      </c>
      <c r="U5" s="68" t="s">
        <v>26</v>
      </c>
      <c r="V5" s="68" t="s">
        <v>108</v>
      </c>
      <c r="W5" s="68" t="s">
        <v>109</v>
      </c>
      <c r="X5" s="35" t="s">
        <v>110</v>
      </c>
      <c r="Y5" s="35" t="s">
        <v>111</v>
      </c>
      <c r="Z5" s="35"/>
    </row>
    <row r="6" s="118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98"/>
      <c r="L6" s="98" t="s">
        <v>107</v>
      </c>
      <c r="M6" s="96" t="s">
        <v>112</v>
      </c>
      <c r="N6" s="97" t="s">
        <v>113</v>
      </c>
      <c r="O6" s="97"/>
      <c r="P6" s="97"/>
      <c r="Q6" s="68"/>
      <c r="R6" s="97"/>
      <c r="S6" s="68"/>
      <c r="T6" s="108"/>
      <c r="U6" s="108"/>
      <c r="V6" s="108"/>
      <c r="W6" s="108"/>
      <c r="X6" s="36"/>
      <c r="Y6" s="36"/>
      <c r="Z6" s="35"/>
    </row>
    <row r="7" s="119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99" t="s">
        <v>37</v>
      </c>
      <c r="L7" s="99" t="s">
        <v>38</v>
      </c>
      <c r="M7" s="100"/>
      <c r="N7" s="99"/>
      <c r="O7" s="99"/>
      <c r="P7" s="99" t="s">
        <v>39</v>
      </c>
      <c r="Q7" s="73" t="s">
        <v>40</v>
      </c>
      <c r="R7" s="99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0" customFormat="1" customHeight="1" spans="1:26">
      <c r="A8" s="23" t="s">
        <v>43</v>
      </c>
      <c r="B8" s="74" t="s">
        <v>119</v>
      </c>
      <c r="C8" s="75">
        <f t="shared" ref="C8:F8" si="0">C15+C22+C29+C36+C43+C50+C57+C64+C71+C78+C85+C92</f>
        <v>70</v>
      </c>
      <c r="D8" s="75">
        <f t="shared" si="0"/>
        <v>44.082</v>
      </c>
      <c r="E8" s="75">
        <f t="shared" si="0"/>
        <v>70</v>
      </c>
      <c r="F8" s="75">
        <f t="shared" si="0"/>
        <v>44.082</v>
      </c>
      <c r="G8" s="76">
        <f t="shared" ref="G8:G71" si="1">E8/C8</f>
        <v>1</v>
      </c>
      <c r="H8" s="75">
        <f t="shared" ref="H8:P8" si="2">H15+H22+H29+H36+H43+H50+H57+H64+H71+H78+H85+H92</f>
        <v>70</v>
      </c>
      <c r="I8" s="75">
        <f t="shared" si="2"/>
        <v>43.882</v>
      </c>
      <c r="J8" s="76">
        <f t="shared" ref="J8:J71" si="3">H8/C8</f>
        <v>1</v>
      </c>
      <c r="K8" s="101">
        <f t="shared" si="2"/>
        <v>1747</v>
      </c>
      <c r="L8" s="101">
        <f t="shared" si="2"/>
        <v>1747</v>
      </c>
      <c r="M8" s="101">
        <f t="shared" si="2"/>
        <v>0</v>
      </c>
      <c r="N8" s="101">
        <f t="shared" si="2"/>
        <v>1747</v>
      </c>
      <c r="O8" s="101">
        <f t="shared" si="2"/>
        <v>0</v>
      </c>
      <c r="P8" s="101">
        <f t="shared" si="2"/>
        <v>1747</v>
      </c>
      <c r="Q8" s="76">
        <f t="shared" ref="Q8:Q71" si="4">P8/K8</f>
        <v>1</v>
      </c>
      <c r="R8" s="101">
        <f t="shared" ref="R8:Y8" si="5">R15+R22+R29+R36+R43+R50+R57+R64+R71+R78+R85+R92</f>
        <v>1675.33</v>
      </c>
      <c r="S8" s="76">
        <f t="shared" ref="S8:S71" si="6">R8/L8</f>
        <v>0.958975386376646</v>
      </c>
      <c r="T8" s="75">
        <f t="shared" si="5"/>
        <v>55</v>
      </c>
      <c r="U8" s="75">
        <f t="shared" si="5"/>
        <v>39</v>
      </c>
      <c r="V8" s="75">
        <f t="shared" si="5"/>
        <v>7</v>
      </c>
      <c r="W8" s="75">
        <f t="shared" si="5"/>
        <v>9</v>
      </c>
      <c r="X8" s="75">
        <f t="shared" si="5"/>
        <v>8045</v>
      </c>
      <c r="Y8" s="75">
        <f t="shared" si="5"/>
        <v>31193</v>
      </c>
      <c r="Z8" s="78"/>
    </row>
    <row r="9" s="120" customFormat="1" customHeight="1" spans="1:26">
      <c r="A9" s="27"/>
      <c r="B9" s="77" t="s">
        <v>120</v>
      </c>
      <c r="C9" s="78">
        <f t="shared" ref="C9:F9" si="7">C10+C11</f>
        <v>14</v>
      </c>
      <c r="D9" s="78">
        <f t="shared" si="7"/>
        <v>19.042</v>
      </c>
      <c r="E9" s="78">
        <f t="shared" si="7"/>
        <v>14</v>
      </c>
      <c r="F9" s="78">
        <f t="shared" si="7"/>
        <v>19.042</v>
      </c>
      <c r="G9" s="79">
        <f t="shared" si="1"/>
        <v>1</v>
      </c>
      <c r="H9" s="78">
        <f t="shared" ref="H9:P9" si="8">H10+H11</f>
        <v>14</v>
      </c>
      <c r="I9" s="78">
        <f t="shared" si="8"/>
        <v>18.842</v>
      </c>
      <c r="J9" s="79">
        <f t="shared" si="3"/>
        <v>1</v>
      </c>
      <c r="K9" s="102">
        <f t="shared" si="8"/>
        <v>749.24</v>
      </c>
      <c r="L9" s="102">
        <f t="shared" si="8"/>
        <v>749.24</v>
      </c>
      <c r="M9" s="102">
        <f t="shared" si="8"/>
        <v>0</v>
      </c>
      <c r="N9" s="102">
        <f t="shared" si="8"/>
        <v>749.24</v>
      </c>
      <c r="O9" s="102">
        <f t="shared" si="8"/>
        <v>0</v>
      </c>
      <c r="P9" s="102">
        <f t="shared" si="8"/>
        <v>749.24</v>
      </c>
      <c r="Q9" s="79">
        <f t="shared" si="4"/>
        <v>1</v>
      </c>
      <c r="R9" s="102">
        <f t="shared" ref="R9:Y9" si="9">R10+R11</f>
        <v>690.72</v>
      </c>
      <c r="S9" s="79">
        <f t="shared" si="6"/>
        <v>0.92189418610859</v>
      </c>
      <c r="T9" s="78">
        <f t="shared" si="9"/>
        <v>15</v>
      </c>
      <c r="U9" s="78">
        <f t="shared" si="9"/>
        <v>10</v>
      </c>
      <c r="V9" s="78">
        <f t="shared" si="9"/>
        <v>2</v>
      </c>
      <c r="W9" s="78">
        <f t="shared" si="9"/>
        <v>3</v>
      </c>
      <c r="X9" s="78">
        <f t="shared" si="9"/>
        <v>3700</v>
      </c>
      <c r="Y9" s="78">
        <f t="shared" si="9"/>
        <v>12790</v>
      </c>
      <c r="Z9" s="78"/>
    </row>
    <row r="10" s="121" customFormat="1" ht="24" customHeight="1" spans="1:26">
      <c r="A10" s="31"/>
      <c r="B10" s="77" t="s">
        <v>46</v>
      </c>
      <c r="C10" s="27">
        <f>C17+C24+C31+C38+C45+C52+C59+C66+C73+C80+C87+C94</f>
        <v>1</v>
      </c>
      <c r="D10" s="27">
        <f t="shared" ref="D10:F10" si="10">D17+D24+D31+D38+D45+D52+D59+D66+D73+D20+D87+D94</f>
        <v>1.53</v>
      </c>
      <c r="E10" s="27">
        <f t="shared" si="10"/>
        <v>1</v>
      </c>
      <c r="F10" s="27">
        <f t="shared" si="10"/>
        <v>1.53</v>
      </c>
      <c r="G10" s="79">
        <f t="shared" si="1"/>
        <v>1</v>
      </c>
      <c r="H10" s="27">
        <f t="shared" ref="H10:P10" si="11">H17+H24+H31+H38+H45+H52+H59+H66+H73+H20+H87+H94</f>
        <v>1</v>
      </c>
      <c r="I10" s="27">
        <f t="shared" si="11"/>
        <v>1.53</v>
      </c>
      <c r="J10" s="79">
        <f t="shared" si="3"/>
        <v>1</v>
      </c>
      <c r="K10" s="100">
        <f t="shared" si="11"/>
        <v>39</v>
      </c>
      <c r="L10" s="100">
        <f t="shared" si="11"/>
        <v>39</v>
      </c>
      <c r="M10" s="100">
        <f t="shared" si="11"/>
        <v>0</v>
      </c>
      <c r="N10" s="100">
        <f t="shared" si="11"/>
        <v>39</v>
      </c>
      <c r="O10" s="100">
        <f t="shared" si="11"/>
        <v>0</v>
      </c>
      <c r="P10" s="100">
        <f t="shared" si="11"/>
        <v>39</v>
      </c>
      <c r="Q10" s="79">
        <f t="shared" si="4"/>
        <v>1</v>
      </c>
      <c r="R10" s="100">
        <f t="shared" ref="R10:Y10" si="12">R17+R24+R31+R38+R45+R52+R59+R66+R73+R20+R87+R94</f>
        <v>39</v>
      </c>
      <c r="S10" s="79">
        <f t="shared" si="6"/>
        <v>1</v>
      </c>
      <c r="T10" s="27">
        <f t="shared" si="12"/>
        <v>1</v>
      </c>
      <c r="U10" s="27">
        <f t="shared" si="12"/>
        <v>1</v>
      </c>
      <c r="V10" s="27">
        <f t="shared" si="12"/>
        <v>0</v>
      </c>
      <c r="W10" s="27">
        <f t="shared" si="12"/>
        <v>0</v>
      </c>
      <c r="X10" s="27">
        <f t="shared" si="12"/>
        <v>150</v>
      </c>
      <c r="Y10" s="27">
        <f t="shared" si="12"/>
        <v>525</v>
      </c>
      <c r="Z10" s="31"/>
    </row>
    <row r="11" s="121" customFormat="1" ht="24" customHeight="1" spans="1:26">
      <c r="A11" s="31"/>
      <c r="B11" s="77" t="s">
        <v>47</v>
      </c>
      <c r="C11" s="27">
        <f t="shared" ref="C11:F11" si="13">C18+C25+C32+C39+C46+C53+C60+C67+C74+C81+C88+C95</f>
        <v>13</v>
      </c>
      <c r="D11" s="27">
        <f t="shared" si="13"/>
        <v>17.512</v>
      </c>
      <c r="E11" s="27">
        <f t="shared" si="13"/>
        <v>13</v>
      </c>
      <c r="F11" s="27">
        <f t="shared" si="13"/>
        <v>17.512</v>
      </c>
      <c r="G11" s="79">
        <f t="shared" si="1"/>
        <v>1</v>
      </c>
      <c r="H11" s="27">
        <f t="shared" ref="H11:P11" si="14">H18+H25+H32+H39+H46+H53+H60+H67+H74+H81+H88+H95</f>
        <v>13</v>
      </c>
      <c r="I11" s="27">
        <f t="shared" si="14"/>
        <v>17.312</v>
      </c>
      <c r="J11" s="79">
        <f t="shared" si="3"/>
        <v>1</v>
      </c>
      <c r="K11" s="100">
        <f t="shared" si="14"/>
        <v>710.24</v>
      </c>
      <c r="L11" s="100">
        <f t="shared" si="14"/>
        <v>710.24</v>
      </c>
      <c r="M11" s="100">
        <f t="shared" si="14"/>
        <v>0</v>
      </c>
      <c r="N11" s="100">
        <f t="shared" si="14"/>
        <v>710.24</v>
      </c>
      <c r="O11" s="100">
        <f t="shared" si="14"/>
        <v>0</v>
      </c>
      <c r="P11" s="100">
        <f t="shared" si="14"/>
        <v>710.24</v>
      </c>
      <c r="Q11" s="79">
        <f t="shared" si="4"/>
        <v>1</v>
      </c>
      <c r="R11" s="100">
        <f t="shared" ref="R11:Y11" si="15">R18+R25+R32+R39+R46+R53+R60+R67+R74+R81+R88+R95</f>
        <v>651.72</v>
      </c>
      <c r="S11" s="79">
        <f t="shared" si="6"/>
        <v>0.917605316512728</v>
      </c>
      <c r="T11" s="27">
        <f t="shared" si="15"/>
        <v>14</v>
      </c>
      <c r="U11" s="27">
        <f t="shared" si="15"/>
        <v>9</v>
      </c>
      <c r="V11" s="27">
        <f t="shared" si="15"/>
        <v>2</v>
      </c>
      <c r="W11" s="27">
        <f t="shared" si="15"/>
        <v>3</v>
      </c>
      <c r="X11" s="27">
        <f t="shared" si="15"/>
        <v>3550</v>
      </c>
      <c r="Y11" s="27">
        <f t="shared" si="15"/>
        <v>12265</v>
      </c>
      <c r="Z11" s="31"/>
    </row>
    <row r="12" s="121" customFormat="1" ht="24" customHeight="1" spans="1:26">
      <c r="A12" s="31"/>
      <c r="B12" s="77" t="s">
        <v>121</v>
      </c>
      <c r="C12" s="27">
        <f t="shared" ref="C12:F12" si="16">C19+C26+C33+C40+C47+C54+C61+C68+C75+C82+C89+C96</f>
        <v>3</v>
      </c>
      <c r="D12" s="27">
        <f t="shared" si="16"/>
        <v>25.04</v>
      </c>
      <c r="E12" s="27">
        <f t="shared" si="16"/>
        <v>3</v>
      </c>
      <c r="F12" s="27">
        <f t="shared" si="16"/>
        <v>25.04</v>
      </c>
      <c r="G12" s="79">
        <f t="shared" si="1"/>
        <v>1</v>
      </c>
      <c r="H12" s="27">
        <f t="shared" ref="H12:P12" si="17">H19+H26+H33+H40+H47+H54+H61+H68+H75+H82+H89+H96</f>
        <v>3</v>
      </c>
      <c r="I12" s="27">
        <f t="shared" si="17"/>
        <v>25.04</v>
      </c>
      <c r="J12" s="79">
        <f t="shared" si="3"/>
        <v>1</v>
      </c>
      <c r="K12" s="100">
        <f t="shared" si="17"/>
        <v>64.9</v>
      </c>
      <c r="L12" s="100">
        <f t="shared" si="17"/>
        <v>64.9</v>
      </c>
      <c r="M12" s="100">
        <f t="shared" si="17"/>
        <v>0</v>
      </c>
      <c r="N12" s="100">
        <f t="shared" si="17"/>
        <v>64.9</v>
      </c>
      <c r="O12" s="100">
        <f t="shared" si="17"/>
        <v>0</v>
      </c>
      <c r="P12" s="100">
        <f t="shared" si="17"/>
        <v>64.9</v>
      </c>
      <c r="Q12" s="79">
        <f t="shared" si="4"/>
        <v>1</v>
      </c>
      <c r="R12" s="100">
        <f t="shared" ref="R12:Y12" si="18">R19+R26+R33+R40+R47+R54+R61+R68+R75+R82+R89+R96</f>
        <v>64.9</v>
      </c>
      <c r="S12" s="79">
        <f t="shared" si="6"/>
        <v>1</v>
      </c>
      <c r="T12" s="27">
        <f t="shared" si="18"/>
        <v>2</v>
      </c>
      <c r="U12" s="27">
        <f t="shared" si="18"/>
        <v>2</v>
      </c>
      <c r="V12" s="27">
        <f t="shared" si="18"/>
        <v>0</v>
      </c>
      <c r="W12" s="27">
        <f t="shared" si="18"/>
        <v>0</v>
      </c>
      <c r="X12" s="27">
        <f t="shared" si="18"/>
        <v>669</v>
      </c>
      <c r="Y12" s="27">
        <f t="shared" si="18"/>
        <v>4583</v>
      </c>
      <c r="Z12" s="31"/>
    </row>
    <row r="13" s="121" customFormat="1" ht="24" customHeight="1" spans="1:26">
      <c r="A13" s="31"/>
      <c r="B13" s="80" t="s">
        <v>122</v>
      </c>
      <c r="C13" s="27">
        <f t="shared" ref="C13:F13" si="19">C20+C27+C34+C41+C48+C55+C62+C69+C76+C83+C90+C97</f>
        <v>3</v>
      </c>
      <c r="D13" s="27">
        <f t="shared" si="19"/>
        <v>0</v>
      </c>
      <c r="E13" s="27">
        <f t="shared" si="19"/>
        <v>3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3</v>
      </c>
      <c r="I13" s="27">
        <f t="shared" si="20"/>
        <v>0</v>
      </c>
      <c r="J13" s="79">
        <f t="shared" si="3"/>
        <v>1</v>
      </c>
      <c r="K13" s="100">
        <f t="shared" si="20"/>
        <v>205.26</v>
      </c>
      <c r="L13" s="100">
        <f t="shared" si="20"/>
        <v>205.26</v>
      </c>
      <c r="M13" s="100">
        <f t="shared" si="20"/>
        <v>0</v>
      </c>
      <c r="N13" s="100">
        <f t="shared" si="20"/>
        <v>205.26</v>
      </c>
      <c r="O13" s="100">
        <f t="shared" si="20"/>
        <v>0</v>
      </c>
      <c r="P13" s="100">
        <f t="shared" si="20"/>
        <v>205.26</v>
      </c>
      <c r="Q13" s="79">
        <f t="shared" si="4"/>
        <v>1</v>
      </c>
      <c r="R13" s="100">
        <f t="shared" ref="R13:Y13" si="21">R20+R27+R34+R41+R48+R55+R62+R69+R76+R83+R90+R97</f>
        <v>205.26</v>
      </c>
      <c r="S13" s="79">
        <f t="shared" si="6"/>
        <v>1</v>
      </c>
      <c r="T13" s="27">
        <f t="shared" si="21"/>
        <v>2</v>
      </c>
      <c r="U13" s="27">
        <f t="shared" si="21"/>
        <v>2</v>
      </c>
      <c r="V13" s="27">
        <f t="shared" si="21"/>
        <v>0</v>
      </c>
      <c r="W13" s="27">
        <f t="shared" si="21"/>
        <v>0</v>
      </c>
      <c r="X13" s="27">
        <f t="shared" si="21"/>
        <v>575</v>
      </c>
      <c r="Y13" s="27">
        <f t="shared" si="21"/>
        <v>1904</v>
      </c>
      <c r="Z13" s="31"/>
    </row>
    <row r="14" s="121" customFormat="1" ht="24" customHeight="1" spans="1:26">
      <c r="A14" s="31"/>
      <c r="B14" s="77" t="s">
        <v>123</v>
      </c>
      <c r="C14" s="27">
        <f t="shared" ref="C14:F14" si="22">C21+C28+C35+C42+C49+C56+C63+C70+C77+C84+C91+C98</f>
        <v>50</v>
      </c>
      <c r="D14" s="27">
        <f t="shared" si="22"/>
        <v>0</v>
      </c>
      <c r="E14" s="27">
        <f t="shared" si="22"/>
        <v>50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50</v>
      </c>
      <c r="I14" s="27">
        <f t="shared" si="23"/>
        <v>0</v>
      </c>
      <c r="J14" s="79">
        <f t="shared" si="3"/>
        <v>1</v>
      </c>
      <c r="K14" s="100">
        <f t="shared" si="23"/>
        <v>727.6</v>
      </c>
      <c r="L14" s="100">
        <f t="shared" si="23"/>
        <v>727.6</v>
      </c>
      <c r="M14" s="100">
        <f t="shared" si="23"/>
        <v>0</v>
      </c>
      <c r="N14" s="100">
        <f t="shared" si="23"/>
        <v>727.6</v>
      </c>
      <c r="O14" s="100">
        <f t="shared" si="23"/>
        <v>0</v>
      </c>
      <c r="P14" s="100">
        <f t="shared" si="23"/>
        <v>727.6</v>
      </c>
      <c r="Q14" s="79">
        <f t="shared" si="4"/>
        <v>1</v>
      </c>
      <c r="R14" s="100">
        <f t="shared" ref="R14:Y14" si="24">R21+R28+R35+R42+R49+R56+R63+R70+R77+R84+R91+R98</f>
        <v>714.45</v>
      </c>
      <c r="S14" s="79">
        <f t="shared" si="6"/>
        <v>0.981926882902694</v>
      </c>
      <c r="T14" s="27">
        <f t="shared" si="24"/>
        <v>36</v>
      </c>
      <c r="U14" s="27">
        <f t="shared" si="24"/>
        <v>25</v>
      </c>
      <c r="V14" s="27">
        <f t="shared" si="24"/>
        <v>5</v>
      </c>
      <c r="W14" s="27">
        <f t="shared" si="24"/>
        <v>6</v>
      </c>
      <c r="X14" s="27">
        <f t="shared" si="24"/>
        <v>3101</v>
      </c>
      <c r="Y14" s="27">
        <f t="shared" si="24"/>
        <v>11916</v>
      </c>
      <c r="Z14" s="31"/>
    </row>
    <row r="15" s="120" customFormat="1" customHeight="1" spans="1:26">
      <c r="A15" s="74" t="s">
        <v>51</v>
      </c>
      <c r="B15" s="74" t="s">
        <v>56</v>
      </c>
      <c r="C15" s="75">
        <f t="shared" ref="C15:F15" si="25">SUM(C16+C19+C20+C21)</f>
        <v>23</v>
      </c>
      <c r="D15" s="75">
        <f t="shared" si="25"/>
        <v>1</v>
      </c>
      <c r="E15" s="75">
        <f t="shared" si="25"/>
        <v>23</v>
      </c>
      <c r="F15" s="75">
        <f t="shared" si="25"/>
        <v>1</v>
      </c>
      <c r="G15" s="87">
        <f t="shared" si="1"/>
        <v>1</v>
      </c>
      <c r="H15" s="75">
        <f t="shared" ref="H15:P15" si="26">SUM(H16+H19+H20+H21)</f>
        <v>23</v>
      </c>
      <c r="I15" s="75">
        <f t="shared" si="26"/>
        <v>0.8</v>
      </c>
      <c r="J15" s="87">
        <f t="shared" si="3"/>
        <v>1</v>
      </c>
      <c r="K15" s="101">
        <f t="shared" si="26"/>
        <v>250</v>
      </c>
      <c r="L15" s="101">
        <f t="shared" si="26"/>
        <v>250</v>
      </c>
      <c r="M15" s="101">
        <f t="shared" si="26"/>
        <v>0</v>
      </c>
      <c r="N15" s="101">
        <f t="shared" si="26"/>
        <v>250</v>
      </c>
      <c r="O15" s="101">
        <f t="shared" si="26"/>
        <v>0</v>
      </c>
      <c r="P15" s="101">
        <f t="shared" si="26"/>
        <v>250</v>
      </c>
      <c r="Q15" s="87">
        <f t="shared" si="4"/>
        <v>1</v>
      </c>
      <c r="R15" s="101">
        <f t="shared" ref="R15:Z15" si="27">SUM(R16+R19+R20+R21)</f>
        <v>238.78</v>
      </c>
      <c r="S15" s="87">
        <f t="shared" si="6"/>
        <v>0.95512</v>
      </c>
      <c r="T15" s="75">
        <f t="shared" si="27"/>
        <v>19</v>
      </c>
      <c r="U15" s="75">
        <f t="shared" si="27"/>
        <v>13</v>
      </c>
      <c r="V15" s="75">
        <f t="shared" si="27"/>
        <v>0</v>
      </c>
      <c r="W15" s="75">
        <f t="shared" si="27"/>
        <v>6</v>
      </c>
      <c r="X15" s="75">
        <f t="shared" si="27"/>
        <v>1011</v>
      </c>
      <c r="Y15" s="75">
        <f t="shared" si="27"/>
        <v>4433</v>
      </c>
      <c r="Z15" s="75">
        <f t="shared" si="27"/>
        <v>0</v>
      </c>
    </row>
    <row r="16" s="118" customFormat="1" customHeight="1" spans="1:26">
      <c r="A16" s="35"/>
      <c r="B16" s="83" t="s">
        <v>57</v>
      </c>
      <c r="C16" s="69">
        <f t="shared" ref="C16:F16" si="28">C17+C18</f>
        <v>1</v>
      </c>
      <c r="D16" s="69">
        <f t="shared" si="28"/>
        <v>1</v>
      </c>
      <c r="E16" s="69">
        <f t="shared" si="28"/>
        <v>1</v>
      </c>
      <c r="F16" s="69">
        <f t="shared" si="28"/>
        <v>1</v>
      </c>
      <c r="G16" s="88">
        <f t="shared" si="1"/>
        <v>1</v>
      </c>
      <c r="H16" s="69">
        <f t="shared" ref="H16:P16" si="29">H17+H18</f>
        <v>1</v>
      </c>
      <c r="I16" s="69">
        <f t="shared" si="29"/>
        <v>0.8</v>
      </c>
      <c r="J16" s="88">
        <f t="shared" si="3"/>
        <v>1</v>
      </c>
      <c r="K16" s="105">
        <f t="shared" si="29"/>
        <v>38</v>
      </c>
      <c r="L16" s="105">
        <f t="shared" si="29"/>
        <v>38</v>
      </c>
      <c r="M16" s="105">
        <f t="shared" si="29"/>
        <v>0</v>
      </c>
      <c r="N16" s="105">
        <f t="shared" si="29"/>
        <v>38</v>
      </c>
      <c r="O16" s="105">
        <f t="shared" si="29"/>
        <v>0</v>
      </c>
      <c r="P16" s="105">
        <f t="shared" si="29"/>
        <v>38</v>
      </c>
      <c r="Q16" s="88">
        <f t="shared" si="4"/>
        <v>1</v>
      </c>
      <c r="R16" s="105">
        <f t="shared" ref="R16:Y16" si="30">R17+R18</f>
        <v>36.1</v>
      </c>
      <c r="S16" s="88">
        <f t="shared" si="6"/>
        <v>0.95</v>
      </c>
      <c r="T16" s="69">
        <f t="shared" si="30"/>
        <v>1</v>
      </c>
      <c r="U16" s="69">
        <f t="shared" si="30"/>
        <v>0</v>
      </c>
      <c r="V16" s="69">
        <f t="shared" si="30"/>
        <v>0</v>
      </c>
      <c r="W16" s="69">
        <f t="shared" si="30"/>
        <v>1</v>
      </c>
      <c r="X16" s="69">
        <f t="shared" si="30"/>
        <v>50</v>
      </c>
      <c r="Y16" s="69">
        <f t="shared" si="30"/>
        <v>406</v>
      </c>
      <c r="Z16" s="69">
        <v>0</v>
      </c>
    </row>
    <row r="17" s="122" customFormat="1" ht="24" customHeight="1" spans="1:26">
      <c r="A17" s="36"/>
      <c r="B17" s="83" t="s">
        <v>58</v>
      </c>
      <c r="C17" s="69"/>
      <c r="D17" s="69"/>
      <c r="E17" s="69"/>
      <c r="F17" s="69"/>
      <c r="G17" s="88"/>
      <c r="H17" s="69"/>
      <c r="I17" s="69"/>
      <c r="J17" s="88"/>
      <c r="K17" s="105"/>
      <c r="L17" s="105"/>
      <c r="M17" s="105"/>
      <c r="N17" s="105"/>
      <c r="O17" s="105"/>
      <c r="P17" s="105"/>
      <c r="Q17" s="88"/>
      <c r="R17" s="105"/>
      <c r="S17" s="88"/>
      <c r="T17" s="69"/>
      <c r="U17" s="69"/>
      <c r="V17" s="69"/>
      <c r="W17" s="69"/>
      <c r="X17" s="69"/>
      <c r="Y17" s="69"/>
      <c r="Z17" s="69">
        <v>0</v>
      </c>
    </row>
    <row r="18" s="122" customFormat="1" ht="44" customHeight="1" spans="1:26">
      <c r="A18" s="36"/>
      <c r="B18" s="83" t="s">
        <v>59</v>
      </c>
      <c r="C18" s="69">
        <v>1</v>
      </c>
      <c r="D18" s="69">
        <v>1</v>
      </c>
      <c r="E18" s="69">
        <v>1</v>
      </c>
      <c r="F18" s="69">
        <v>1</v>
      </c>
      <c r="G18" s="88">
        <f t="shared" ref="G18:G21" si="31">E18/C18</f>
        <v>1</v>
      </c>
      <c r="H18" s="69">
        <v>1</v>
      </c>
      <c r="I18" s="69">
        <v>0.8</v>
      </c>
      <c r="J18" s="88">
        <f t="shared" ref="J18:J21" si="32">H18/C18</f>
        <v>1</v>
      </c>
      <c r="K18" s="105">
        <v>38</v>
      </c>
      <c r="L18" s="105">
        <v>38</v>
      </c>
      <c r="M18" s="105"/>
      <c r="N18" s="105">
        <v>38</v>
      </c>
      <c r="O18" s="105"/>
      <c r="P18" s="105">
        <v>38</v>
      </c>
      <c r="Q18" s="88">
        <f t="shared" ref="Q18:Q21" si="33">P18/K18</f>
        <v>1</v>
      </c>
      <c r="R18" s="105">
        <v>36.1</v>
      </c>
      <c r="S18" s="88">
        <f t="shared" ref="S18:S21" si="34">R18/L18</f>
        <v>0.95</v>
      </c>
      <c r="T18" s="69">
        <v>1</v>
      </c>
      <c r="U18" s="69"/>
      <c r="V18" s="69"/>
      <c r="W18" s="69">
        <v>1</v>
      </c>
      <c r="X18" s="69">
        <v>50</v>
      </c>
      <c r="Y18" s="69">
        <v>406</v>
      </c>
      <c r="Z18" s="69">
        <v>0</v>
      </c>
    </row>
    <row r="19" s="122" customFormat="1" ht="24" customHeight="1" spans="1:26">
      <c r="A19" s="36"/>
      <c r="B19" s="83" t="s">
        <v>60</v>
      </c>
      <c r="C19" s="69"/>
      <c r="D19" s="69"/>
      <c r="E19" s="69"/>
      <c r="F19" s="69"/>
      <c r="G19" s="88" t="e">
        <f t="shared" si="31"/>
        <v>#DIV/0!</v>
      </c>
      <c r="H19" s="69"/>
      <c r="I19" s="69"/>
      <c r="J19" s="88" t="e">
        <f t="shared" si="32"/>
        <v>#DIV/0!</v>
      </c>
      <c r="K19" s="105"/>
      <c r="L19" s="105"/>
      <c r="M19" s="105"/>
      <c r="N19" s="105"/>
      <c r="O19" s="105"/>
      <c r="P19" s="105"/>
      <c r="Q19" s="88" t="e">
        <f t="shared" si="33"/>
        <v>#DIV/0!</v>
      </c>
      <c r="R19" s="105"/>
      <c r="S19" s="88" t="e">
        <f t="shared" si="34"/>
        <v>#DIV/0!</v>
      </c>
      <c r="T19" s="69"/>
      <c r="U19" s="69"/>
      <c r="V19" s="69"/>
      <c r="W19" s="69"/>
      <c r="X19" s="69"/>
      <c r="Y19" s="69"/>
      <c r="Z19" s="69">
        <v>0</v>
      </c>
    </row>
    <row r="20" s="122" customFormat="1" ht="24" customHeight="1" spans="1:26">
      <c r="A20" s="36"/>
      <c r="B20" s="86" t="s">
        <v>61</v>
      </c>
      <c r="C20" s="69"/>
      <c r="D20" s="69"/>
      <c r="E20" s="69"/>
      <c r="F20" s="69"/>
      <c r="G20" s="88" t="e">
        <f t="shared" si="31"/>
        <v>#DIV/0!</v>
      </c>
      <c r="H20" s="69"/>
      <c r="I20" s="69"/>
      <c r="J20" s="88" t="e">
        <f t="shared" si="32"/>
        <v>#DIV/0!</v>
      </c>
      <c r="K20" s="105"/>
      <c r="L20" s="105"/>
      <c r="M20" s="105"/>
      <c r="N20" s="105"/>
      <c r="O20" s="105"/>
      <c r="P20" s="105"/>
      <c r="Q20" s="88" t="e">
        <f t="shared" si="33"/>
        <v>#DIV/0!</v>
      </c>
      <c r="R20" s="105"/>
      <c r="S20" s="88" t="e">
        <f t="shared" si="34"/>
        <v>#DIV/0!</v>
      </c>
      <c r="T20" s="69"/>
      <c r="U20" s="69"/>
      <c r="V20" s="69"/>
      <c r="W20" s="69"/>
      <c r="X20" s="69"/>
      <c r="Y20" s="69"/>
      <c r="Z20" s="69">
        <v>0</v>
      </c>
    </row>
    <row r="21" s="122" customFormat="1" ht="24" customHeight="1" spans="1:26">
      <c r="A21" s="36"/>
      <c r="B21" s="83" t="s">
        <v>62</v>
      </c>
      <c r="C21" s="69">
        <v>22</v>
      </c>
      <c r="D21" s="69"/>
      <c r="E21" s="69">
        <v>22</v>
      </c>
      <c r="F21" s="69"/>
      <c r="G21" s="88">
        <f t="shared" si="31"/>
        <v>1</v>
      </c>
      <c r="H21" s="69">
        <v>22</v>
      </c>
      <c r="I21" s="69"/>
      <c r="J21" s="88">
        <f t="shared" si="32"/>
        <v>1</v>
      </c>
      <c r="K21" s="105">
        <v>212</v>
      </c>
      <c r="L21" s="105">
        <v>212</v>
      </c>
      <c r="M21" s="105"/>
      <c r="N21" s="105">
        <v>212</v>
      </c>
      <c r="O21" s="105"/>
      <c r="P21" s="105">
        <v>212</v>
      </c>
      <c r="Q21" s="88">
        <f t="shared" si="33"/>
        <v>1</v>
      </c>
      <c r="R21" s="105">
        <v>202.68</v>
      </c>
      <c r="S21" s="88">
        <f t="shared" si="34"/>
        <v>0.956037735849057</v>
      </c>
      <c r="T21" s="69">
        <v>18</v>
      </c>
      <c r="U21" s="69">
        <v>13</v>
      </c>
      <c r="V21" s="69"/>
      <c r="W21" s="69">
        <v>5</v>
      </c>
      <c r="X21" s="69">
        <v>961</v>
      </c>
      <c r="Y21" s="69">
        <v>4027</v>
      </c>
      <c r="Z21" s="69">
        <v>0</v>
      </c>
    </row>
    <row r="22" s="120" customFormat="1" customHeight="1" spans="1:26">
      <c r="A22" s="74" t="s">
        <v>55</v>
      </c>
      <c r="B22" s="74" t="s">
        <v>56</v>
      </c>
      <c r="C22" s="75">
        <f t="shared" ref="C22:F22" si="35">C23+C26+C27+C28</f>
        <v>5</v>
      </c>
      <c r="D22" s="75">
        <f t="shared" si="35"/>
        <v>0</v>
      </c>
      <c r="E22" s="75">
        <f t="shared" si="35"/>
        <v>5</v>
      </c>
      <c r="F22" s="75">
        <f t="shared" si="35"/>
        <v>0</v>
      </c>
      <c r="G22" s="87">
        <f t="shared" si="1"/>
        <v>1</v>
      </c>
      <c r="H22" s="75">
        <f t="shared" ref="H22:P22" si="36">H23+H26+H27+H28</f>
        <v>5</v>
      </c>
      <c r="I22" s="75">
        <f t="shared" si="36"/>
        <v>0</v>
      </c>
      <c r="J22" s="87">
        <f t="shared" si="3"/>
        <v>1</v>
      </c>
      <c r="K22" s="101">
        <f t="shared" si="36"/>
        <v>200</v>
      </c>
      <c r="L22" s="101">
        <f t="shared" si="36"/>
        <v>200</v>
      </c>
      <c r="M22" s="101">
        <f t="shared" si="36"/>
        <v>0</v>
      </c>
      <c r="N22" s="101">
        <f t="shared" si="36"/>
        <v>200</v>
      </c>
      <c r="O22" s="101">
        <f t="shared" si="36"/>
        <v>0</v>
      </c>
      <c r="P22" s="101">
        <f t="shared" si="36"/>
        <v>200</v>
      </c>
      <c r="Q22" s="87">
        <f t="shared" si="4"/>
        <v>1</v>
      </c>
      <c r="R22" s="101">
        <f t="shared" ref="R22:Y22" si="37">R23+R26+R27+R28</f>
        <v>196.17</v>
      </c>
      <c r="S22" s="87">
        <f t="shared" si="6"/>
        <v>0.98085</v>
      </c>
      <c r="T22" s="75">
        <f t="shared" si="37"/>
        <v>5</v>
      </c>
      <c r="U22" s="75">
        <f t="shared" si="37"/>
        <v>5</v>
      </c>
      <c r="V22" s="75">
        <f t="shared" si="37"/>
        <v>0</v>
      </c>
      <c r="W22" s="75">
        <f t="shared" si="37"/>
        <v>0</v>
      </c>
      <c r="X22" s="75">
        <f t="shared" si="37"/>
        <v>295</v>
      </c>
      <c r="Y22" s="75">
        <f t="shared" si="37"/>
        <v>1110</v>
      </c>
      <c r="Z22" s="75">
        <f>SUM(Z23+Z26+Z27+Z28)</f>
        <v>0</v>
      </c>
    </row>
    <row r="23" s="118" customFormat="1" customHeight="1" spans="1:26">
      <c r="A23" s="35"/>
      <c r="B23" s="83" t="s">
        <v>57</v>
      </c>
      <c r="C23" s="69">
        <v>0</v>
      </c>
      <c r="D23" s="69">
        <v>0</v>
      </c>
      <c r="E23" s="69">
        <v>0</v>
      </c>
      <c r="F23" s="69">
        <v>0</v>
      </c>
      <c r="G23" s="88" t="e">
        <f t="shared" si="1"/>
        <v>#DIV/0!</v>
      </c>
      <c r="H23" s="69">
        <v>0</v>
      </c>
      <c r="I23" s="69">
        <v>0</v>
      </c>
      <c r="J23" s="88" t="e">
        <f t="shared" si="3"/>
        <v>#DIV/0!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88" t="e">
        <f t="shared" si="4"/>
        <v>#DIV/0!</v>
      </c>
      <c r="R23" s="105">
        <v>0</v>
      </c>
      <c r="S23" s="88" t="e">
        <f t="shared" si="6"/>
        <v>#DIV/0!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</row>
    <row r="24" s="118" customFormat="1" ht="24" customHeight="1" spans="1:26">
      <c r="A24" s="35"/>
      <c r="B24" s="35" t="s">
        <v>58</v>
      </c>
      <c r="C24" s="69"/>
      <c r="D24" s="69"/>
      <c r="E24" s="69"/>
      <c r="F24" s="69"/>
      <c r="G24" s="88"/>
      <c r="H24" s="69"/>
      <c r="I24" s="69"/>
      <c r="J24" s="88"/>
      <c r="K24" s="105"/>
      <c r="L24" s="105"/>
      <c r="M24" s="105"/>
      <c r="N24" s="105"/>
      <c r="O24" s="105"/>
      <c r="P24" s="105"/>
      <c r="Q24" s="88"/>
      <c r="R24" s="105"/>
      <c r="S24" s="88"/>
      <c r="T24" s="69"/>
      <c r="U24" s="69"/>
      <c r="V24" s="69"/>
      <c r="W24" s="69"/>
      <c r="X24" s="69"/>
      <c r="Y24" s="69"/>
      <c r="Z24" s="69">
        <v>0</v>
      </c>
    </row>
    <row r="25" s="118" customFormat="1" ht="68" customHeight="1" spans="1:29">
      <c r="A25" s="35"/>
      <c r="B25" s="35" t="s">
        <v>59</v>
      </c>
      <c r="C25" s="69"/>
      <c r="D25" s="69"/>
      <c r="E25" s="69"/>
      <c r="F25" s="69"/>
      <c r="G25" s="88"/>
      <c r="H25" s="69"/>
      <c r="I25" s="69"/>
      <c r="J25" s="88"/>
      <c r="K25" s="105"/>
      <c r="L25" s="105"/>
      <c r="M25" s="105"/>
      <c r="N25" s="105"/>
      <c r="O25" s="105"/>
      <c r="P25" s="105"/>
      <c r="Q25" s="88"/>
      <c r="R25" s="105"/>
      <c r="S25" s="88"/>
      <c r="T25" s="69"/>
      <c r="U25" s="69"/>
      <c r="V25" s="69"/>
      <c r="W25" s="69"/>
      <c r="X25" s="69"/>
      <c r="Y25" s="69"/>
      <c r="Z25" s="69">
        <v>0</v>
      </c>
      <c r="AA25" s="126"/>
      <c r="AB25" s="126"/>
      <c r="AC25" s="126"/>
    </row>
    <row r="26" s="118" customFormat="1" ht="24" customHeight="1" spans="1:26">
      <c r="A26" s="35"/>
      <c r="B26" s="35" t="s">
        <v>60</v>
      </c>
      <c r="C26" s="69"/>
      <c r="D26" s="69"/>
      <c r="E26" s="69"/>
      <c r="F26" s="69"/>
      <c r="G26" s="88"/>
      <c r="H26" s="69"/>
      <c r="I26" s="69"/>
      <c r="J26" s="88"/>
      <c r="K26" s="105"/>
      <c r="L26" s="105"/>
      <c r="M26" s="105"/>
      <c r="N26" s="105"/>
      <c r="O26" s="105"/>
      <c r="P26" s="105"/>
      <c r="Q26" s="88"/>
      <c r="R26" s="105"/>
      <c r="S26" s="88"/>
      <c r="T26" s="69"/>
      <c r="U26" s="69"/>
      <c r="V26" s="69"/>
      <c r="W26" s="69"/>
      <c r="X26" s="69"/>
      <c r="Y26" s="69"/>
      <c r="Z26" s="69">
        <v>0</v>
      </c>
    </row>
    <row r="27" s="118" customFormat="1" ht="24" customHeight="1" spans="1:26">
      <c r="A27" s="35"/>
      <c r="B27" s="68" t="s">
        <v>61</v>
      </c>
      <c r="C27" s="69"/>
      <c r="D27" s="69"/>
      <c r="E27" s="69"/>
      <c r="F27" s="69"/>
      <c r="G27" s="88"/>
      <c r="H27" s="69"/>
      <c r="I27" s="69"/>
      <c r="J27" s="88"/>
      <c r="K27" s="105"/>
      <c r="L27" s="105"/>
      <c r="M27" s="105"/>
      <c r="N27" s="105"/>
      <c r="O27" s="105"/>
      <c r="P27" s="105"/>
      <c r="Q27" s="88"/>
      <c r="R27" s="105"/>
      <c r="S27" s="88"/>
      <c r="T27" s="69"/>
      <c r="U27" s="69"/>
      <c r="V27" s="69"/>
      <c r="W27" s="69"/>
      <c r="X27" s="69"/>
      <c r="Y27" s="69"/>
      <c r="Z27" s="69">
        <v>0</v>
      </c>
    </row>
    <row r="28" s="118" customFormat="1" ht="24" customHeight="1" spans="1:26">
      <c r="A28" s="35"/>
      <c r="B28" s="35" t="s">
        <v>62</v>
      </c>
      <c r="C28" s="69">
        <v>5</v>
      </c>
      <c r="D28" s="69"/>
      <c r="E28" s="69">
        <v>5</v>
      </c>
      <c r="F28" s="69"/>
      <c r="G28" s="88">
        <f>E28/C28</f>
        <v>1</v>
      </c>
      <c r="H28" s="69">
        <v>5</v>
      </c>
      <c r="I28" s="69"/>
      <c r="J28" s="88">
        <f>H28/C28</f>
        <v>1</v>
      </c>
      <c r="K28" s="105">
        <v>200</v>
      </c>
      <c r="L28" s="105">
        <v>200</v>
      </c>
      <c r="M28" s="105"/>
      <c r="N28" s="105">
        <v>200</v>
      </c>
      <c r="O28" s="105"/>
      <c r="P28" s="105">
        <v>200</v>
      </c>
      <c r="Q28" s="88">
        <f>P28/K28</f>
        <v>1</v>
      </c>
      <c r="R28" s="105">
        <v>196.17</v>
      </c>
      <c r="S28" s="88">
        <f>R28/L28</f>
        <v>0.98085</v>
      </c>
      <c r="T28" s="69">
        <v>5</v>
      </c>
      <c r="U28" s="69">
        <v>5</v>
      </c>
      <c r="V28" s="69"/>
      <c r="W28" s="69"/>
      <c r="X28" s="69">
        <v>295</v>
      </c>
      <c r="Y28" s="69">
        <v>1110</v>
      </c>
      <c r="Z28" s="69">
        <v>0</v>
      </c>
    </row>
    <row r="29" s="120" customFormat="1" customHeight="1" spans="1:26">
      <c r="A29" s="74" t="s">
        <v>63</v>
      </c>
      <c r="B29" s="74" t="s">
        <v>56</v>
      </c>
      <c r="C29" s="81">
        <f t="shared" ref="C29:F29" si="38">SUM(C30+C33+C34+C35)</f>
        <v>22</v>
      </c>
      <c r="D29" s="81">
        <f t="shared" si="38"/>
        <v>3.69</v>
      </c>
      <c r="E29" s="81">
        <f t="shared" si="38"/>
        <v>22</v>
      </c>
      <c r="F29" s="81">
        <f t="shared" si="38"/>
        <v>3.69</v>
      </c>
      <c r="G29" s="87">
        <f t="shared" si="1"/>
        <v>1</v>
      </c>
      <c r="H29" s="81">
        <f t="shared" ref="H29:P29" si="39">SUM(H30+H33+H34+H35)</f>
        <v>22</v>
      </c>
      <c r="I29" s="81">
        <f t="shared" si="39"/>
        <v>3.69</v>
      </c>
      <c r="J29" s="87">
        <f t="shared" si="3"/>
        <v>1</v>
      </c>
      <c r="K29" s="103">
        <f t="shared" si="39"/>
        <v>297</v>
      </c>
      <c r="L29" s="103">
        <f t="shared" si="39"/>
        <v>297</v>
      </c>
      <c r="M29" s="103">
        <f t="shared" si="39"/>
        <v>0</v>
      </c>
      <c r="N29" s="103">
        <f t="shared" si="39"/>
        <v>297</v>
      </c>
      <c r="O29" s="103">
        <f t="shared" si="39"/>
        <v>0</v>
      </c>
      <c r="P29" s="103">
        <f t="shared" si="39"/>
        <v>297</v>
      </c>
      <c r="Q29" s="87">
        <f t="shared" si="4"/>
        <v>1</v>
      </c>
      <c r="R29" s="103">
        <f t="shared" ref="R29:Z29" si="40">SUM(R30+R33+R34+R35)</f>
        <v>297</v>
      </c>
      <c r="S29" s="87">
        <f t="shared" si="6"/>
        <v>1</v>
      </c>
      <c r="T29" s="81">
        <f t="shared" si="40"/>
        <v>13</v>
      </c>
      <c r="U29" s="81">
        <f t="shared" si="40"/>
        <v>5</v>
      </c>
      <c r="V29" s="81">
        <f t="shared" si="40"/>
        <v>7</v>
      </c>
      <c r="W29" s="81">
        <f t="shared" si="40"/>
        <v>1</v>
      </c>
      <c r="X29" s="81">
        <f t="shared" si="40"/>
        <v>2031</v>
      </c>
      <c r="Y29" s="81">
        <f t="shared" si="40"/>
        <v>7109</v>
      </c>
      <c r="Z29" s="81">
        <f t="shared" si="40"/>
        <v>0</v>
      </c>
    </row>
    <row r="30" s="19" customFormat="1" customHeight="1" spans="1:26">
      <c r="A30" s="35"/>
      <c r="B30" s="83" t="s">
        <v>57</v>
      </c>
      <c r="C30" s="69">
        <f t="shared" ref="C30:F30" si="41">C31+C32</f>
        <v>3</v>
      </c>
      <c r="D30" s="69">
        <f t="shared" si="41"/>
        <v>3.69</v>
      </c>
      <c r="E30" s="69">
        <f t="shared" si="41"/>
        <v>3</v>
      </c>
      <c r="F30" s="69">
        <f t="shared" si="41"/>
        <v>3.69</v>
      </c>
      <c r="G30" s="88">
        <f t="shared" si="1"/>
        <v>1</v>
      </c>
      <c r="H30" s="69">
        <f t="shared" ref="H30:P30" si="42">H31+H32</f>
        <v>3</v>
      </c>
      <c r="I30" s="69">
        <f t="shared" si="42"/>
        <v>3.69</v>
      </c>
      <c r="J30" s="88">
        <f t="shared" si="3"/>
        <v>1</v>
      </c>
      <c r="K30" s="105">
        <f t="shared" si="42"/>
        <v>109.5</v>
      </c>
      <c r="L30" s="105">
        <f t="shared" si="42"/>
        <v>109.5</v>
      </c>
      <c r="M30" s="105">
        <f t="shared" si="42"/>
        <v>0</v>
      </c>
      <c r="N30" s="105">
        <f t="shared" si="42"/>
        <v>109.5</v>
      </c>
      <c r="O30" s="105">
        <f t="shared" si="42"/>
        <v>0</v>
      </c>
      <c r="P30" s="105">
        <f t="shared" si="42"/>
        <v>109.5</v>
      </c>
      <c r="Q30" s="88">
        <f t="shared" si="4"/>
        <v>1</v>
      </c>
      <c r="R30" s="105">
        <f t="shared" ref="R30:Y30" si="43">R31+R32</f>
        <v>109.5</v>
      </c>
      <c r="S30" s="88">
        <f t="shared" si="6"/>
        <v>1</v>
      </c>
      <c r="T30" s="69">
        <f t="shared" si="43"/>
        <v>3</v>
      </c>
      <c r="U30" s="69">
        <f t="shared" si="43"/>
        <v>1</v>
      </c>
      <c r="V30" s="69">
        <f t="shared" si="43"/>
        <v>2</v>
      </c>
      <c r="W30" s="69">
        <f t="shared" si="43"/>
        <v>0</v>
      </c>
      <c r="X30" s="69">
        <f t="shared" si="43"/>
        <v>572</v>
      </c>
      <c r="Y30" s="69">
        <f t="shared" si="43"/>
        <v>2002</v>
      </c>
      <c r="Z30" s="69">
        <v>0</v>
      </c>
    </row>
    <row r="31" s="59" customFormat="1" ht="24" customHeight="1" spans="1:26">
      <c r="A31" s="36"/>
      <c r="B31" s="83" t="s">
        <v>58</v>
      </c>
      <c r="C31" s="69">
        <v>1</v>
      </c>
      <c r="D31" s="69">
        <v>1.53</v>
      </c>
      <c r="E31" s="69">
        <v>1</v>
      </c>
      <c r="F31" s="69">
        <v>1.53</v>
      </c>
      <c r="G31" s="88">
        <f t="shared" si="1"/>
        <v>1</v>
      </c>
      <c r="H31" s="69">
        <v>1</v>
      </c>
      <c r="I31" s="69">
        <v>1.53</v>
      </c>
      <c r="J31" s="88">
        <f t="shared" si="3"/>
        <v>1</v>
      </c>
      <c r="K31" s="105">
        <v>39</v>
      </c>
      <c r="L31" s="105">
        <v>39</v>
      </c>
      <c r="M31" s="105"/>
      <c r="N31" s="105">
        <v>39</v>
      </c>
      <c r="O31" s="105"/>
      <c r="P31" s="105">
        <v>39</v>
      </c>
      <c r="Q31" s="88">
        <f t="shared" si="4"/>
        <v>1</v>
      </c>
      <c r="R31" s="105">
        <v>39</v>
      </c>
      <c r="S31" s="88">
        <f t="shared" si="6"/>
        <v>1</v>
      </c>
      <c r="T31" s="69">
        <v>1</v>
      </c>
      <c r="U31" s="69">
        <v>1</v>
      </c>
      <c r="V31" s="69"/>
      <c r="W31" s="69"/>
      <c r="X31" s="69">
        <v>150</v>
      </c>
      <c r="Y31" s="69">
        <v>525</v>
      </c>
      <c r="Z31" s="69">
        <v>0</v>
      </c>
    </row>
    <row r="32" s="59" customFormat="1" ht="15" spans="1:26">
      <c r="A32" s="36"/>
      <c r="B32" s="83" t="s">
        <v>59</v>
      </c>
      <c r="C32" s="69">
        <v>2</v>
      </c>
      <c r="D32" s="69">
        <v>2.16</v>
      </c>
      <c r="E32" s="69">
        <v>2</v>
      </c>
      <c r="F32" s="69">
        <v>2.16</v>
      </c>
      <c r="G32" s="88">
        <f t="shared" si="1"/>
        <v>1</v>
      </c>
      <c r="H32" s="69">
        <v>2</v>
      </c>
      <c r="I32" s="69">
        <v>2.16</v>
      </c>
      <c r="J32" s="88">
        <f t="shared" si="3"/>
        <v>1</v>
      </c>
      <c r="K32" s="105">
        <v>70.5</v>
      </c>
      <c r="L32" s="105">
        <v>70.5</v>
      </c>
      <c r="M32" s="105"/>
      <c r="N32" s="105">
        <v>70.5</v>
      </c>
      <c r="O32" s="105"/>
      <c r="P32" s="105">
        <v>70.5</v>
      </c>
      <c r="Q32" s="88">
        <f t="shared" si="4"/>
        <v>1</v>
      </c>
      <c r="R32" s="105">
        <v>70.5</v>
      </c>
      <c r="S32" s="88">
        <f t="shared" si="6"/>
        <v>1</v>
      </c>
      <c r="T32" s="69">
        <v>2</v>
      </c>
      <c r="U32" s="69"/>
      <c r="V32" s="69">
        <v>2</v>
      </c>
      <c r="W32" s="69"/>
      <c r="X32" s="69">
        <v>422</v>
      </c>
      <c r="Y32" s="69">
        <v>1477</v>
      </c>
      <c r="Z32" s="69">
        <v>0</v>
      </c>
    </row>
    <row r="33" s="59" customFormat="1" ht="24" customHeight="1" spans="1:26">
      <c r="A33" s="36"/>
      <c r="B33" s="83" t="s">
        <v>60</v>
      </c>
      <c r="C33" s="69"/>
      <c r="D33" s="69"/>
      <c r="E33" s="69"/>
      <c r="F33" s="69"/>
      <c r="G33" s="88" t="e">
        <f t="shared" si="1"/>
        <v>#DIV/0!</v>
      </c>
      <c r="H33" s="69"/>
      <c r="I33" s="69"/>
      <c r="J33" s="88" t="e">
        <f t="shared" si="3"/>
        <v>#DIV/0!</v>
      </c>
      <c r="K33" s="105"/>
      <c r="L33" s="105"/>
      <c r="M33" s="105"/>
      <c r="N33" s="105"/>
      <c r="O33" s="105"/>
      <c r="P33" s="105"/>
      <c r="Q33" s="88" t="e">
        <f t="shared" si="4"/>
        <v>#DIV/0!</v>
      </c>
      <c r="R33" s="105"/>
      <c r="S33" s="88" t="e">
        <f t="shared" si="6"/>
        <v>#DIV/0!</v>
      </c>
      <c r="T33" s="69"/>
      <c r="U33" s="69"/>
      <c r="V33" s="69"/>
      <c r="W33" s="69"/>
      <c r="X33" s="69"/>
      <c r="Y33" s="69"/>
      <c r="Z33" s="69">
        <v>0</v>
      </c>
    </row>
    <row r="34" s="59" customFormat="1" ht="24" customHeight="1" spans="1:26">
      <c r="A34" s="36"/>
      <c r="B34" s="86" t="s">
        <v>61</v>
      </c>
      <c r="C34" s="69"/>
      <c r="D34" s="69"/>
      <c r="E34" s="69"/>
      <c r="F34" s="69"/>
      <c r="G34" s="88" t="e">
        <f t="shared" si="1"/>
        <v>#DIV/0!</v>
      </c>
      <c r="H34" s="69"/>
      <c r="I34" s="69"/>
      <c r="J34" s="88" t="e">
        <f t="shared" si="3"/>
        <v>#DIV/0!</v>
      </c>
      <c r="K34" s="105"/>
      <c r="L34" s="105"/>
      <c r="M34" s="105"/>
      <c r="N34" s="105"/>
      <c r="O34" s="105"/>
      <c r="P34" s="105"/>
      <c r="Q34" s="88" t="e">
        <f t="shared" si="4"/>
        <v>#DIV/0!</v>
      </c>
      <c r="R34" s="105"/>
      <c r="S34" s="88" t="e">
        <f t="shared" si="6"/>
        <v>#DIV/0!</v>
      </c>
      <c r="T34" s="69"/>
      <c r="U34" s="69"/>
      <c r="V34" s="69"/>
      <c r="W34" s="69"/>
      <c r="X34" s="69"/>
      <c r="Y34" s="69"/>
      <c r="Z34" s="69">
        <v>0</v>
      </c>
    </row>
    <row r="35" s="59" customFormat="1" ht="15" spans="1:26">
      <c r="A35" s="36"/>
      <c r="B35" s="86" t="s">
        <v>62</v>
      </c>
      <c r="C35" s="69">
        <v>19</v>
      </c>
      <c r="D35" s="69"/>
      <c r="E35" s="69">
        <v>19</v>
      </c>
      <c r="F35" s="69"/>
      <c r="G35" s="88">
        <f t="shared" si="1"/>
        <v>1</v>
      </c>
      <c r="H35" s="69">
        <v>19</v>
      </c>
      <c r="I35" s="69"/>
      <c r="J35" s="88">
        <f t="shared" si="3"/>
        <v>1</v>
      </c>
      <c r="K35" s="105">
        <v>187.5</v>
      </c>
      <c r="L35" s="105">
        <v>187.5</v>
      </c>
      <c r="M35" s="105"/>
      <c r="N35" s="105">
        <v>187.5</v>
      </c>
      <c r="O35" s="105"/>
      <c r="P35" s="105">
        <v>187.5</v>
      </c>
      <c r="Q35" s="88">
        <f t="shared" si="4"/>
        <v>1</v>
      </c>
      <c r="R35" s="105">
        <v>187.5</v>
      </c>
      <c r="S35" s="88">
        <f t="shared" si="6"/>
        <v>1</v>
      </c>
      <c r="T35" s="69">
        <v>10</v>
      </c>
      <c r="U35" s="69">
        <v>4</v>
      </c>
      <c r="V35" s="69">
        <v>5</v>
      </c>
      <c r="W35" s="69">
        <v>1</v>
      </c>
      <c r="X35" s="69">
        <v>1459</v>
      </c>
      <c r="Y35" s="69">
        <v>5107</v>
      </c>
      <c r="Z35" s="69">
        <v>0</v>
      </c>
    </row>
    <row r="36" s="123" customFormat="1" customHeight="1" spans="1:26">
      <c r="A36" s="74" t="s">
        <v>64</v>
      </c>
      <c r="B36" s="27" t="s">
        <v>56</v>
      </c>
      <c r="C36" s="78">
        <f t="shared" ref="C36:F36" si="44">SUM(C37+C40+C41+C42)</f>
        <v>0</v>
      </c>
      <c r="D36" s="78">
        <f t="shared" si="44"/>
        <v>0</v>
      </c>
      <c r="E36" s="78">
        <f t="shared" si="44"/>
        <v>0</v>
      </c>
      <c r="F36" s="78">
        <f t="shared" si="44"/>
        <v>0</v>
      </c>
      <c r="G36" s="88" t="e">
        <f t="shared" si="1"/>
        <v>#DIV/0!</v>
      </c>
      <c r="H36" s="78">
        <f t="shared" ref="H36:P36" si="45">SUM(H37+H40+H41+H42)</f>
        <v>0</v>
      </c>
      <c r="I36" s="78">
        <f t="shared" si="45"/>
        <v>0</v>
      </c>
      <c r="J36" s="88" t="e">
        <f t="shared" si="3"/>
        <v>#DIV/0!</v>
      </c>
      <c r="K36" s="102">
        <f t="shared" si="45"/>
        <v>0</v>
      </c>
      <c r="L36" s="102">
        <f t="shared" si="45"/>
        <v>0</v>
      </c>
      <c r="M36" s="102">
        <f t="shared" si="45"/>
        <v>0</v>
      </c>
      <c r="N36" s="102">
        <f t="shared" si="45"/>
        <v>0</v>
      </c>
      <c r="O36" s="102">
        <f t="shared" si="45"/>
        <v>0</v>
      </c>
      <c r="P36" s="102">
        <f t="shared" si="45"/>
        <v>0</v>
      </c>
      <c r="Q36" s="88" t="e">
        <f t="shared" si="4"/>
        <v>#DIV/0!</v>
      </c>
      <c r="R36" s="102">
        <f t="shared" ref="R36:Z36" si="46">SUM(R37+R40+R41+R42)</f>
        <v>0</v>
      </c>
      <c r="S36" s="88" t="e">
        <f t="shared" si="6"/>
        <v>#DIV/0!</v>
      </c>
      <c r="T36" s="78">
        <f t="shared" si="46"/>
        <v>0</v>
      </c>
      <c r="U36" s="78">
        <f t="shared" si="46"/>
        <v>0</v>
      </c>
      <c r="V36" s="78">
        <f t="shared" si="46"/>
        <v>0</v>
      </c>
      <c r="W36" s="78">
        <f t="shared" si="46"/>
        <v>0</v>
      </c>
      <c r="X36" s="78">
        <f t="shared" si="46"/>
        <v>0</v>
      </c>
      <c r="Y36" s="78">
        <f t="shared" si="46"/>
        <v>0</v>
      </c>
      <c r="Z36" s="78">
        <f t="shared" si="46"/>
        <v>0</v>
      </c>
    </row>
    <row r="37" s="19" customFormat="1" customHeight="1" spans="1:26">
      <c r="A37" s="35"/>
      <c r="B37" s="83" t="s">
        <v>57</v>
      </c>
      <c r="C37" s="69">
        <v>0</v>
      </c>
      <c r="D37" s="69">
        <v>0</v>
      </c>
      <c r="E37" s="69">
        <v>0</v>
      </c>
      <c r="F37" s="69">
        <v>0</v>
      </c>
      <c r="G37" s="88" t="e">
        <f t="shared" si="1"/>
        <v>#DIV/0!</v>
      </c>
      <c r="H37" s="69">
        <v>0</v>
      </c>
      <c r="I37" s="69">
        <v>0</v>
      </c>
      <c r="J37" s="88" t="e">
        <f t="shared" si="3"/>
        <v>#DIV/0!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88" t="e">
        <f t="shared" si="4"/>
        <v>#DIV/0!</v>
      </c>
      <c r="R37" s="105">
        <v>0</v>
      </c>
      <c r="S37" s="88" t="e">
        <f t="shared" si="6"/>
        <v>#DIV/0!</v>
      </c>
      <c r="T37" s="69">
        <v>0</v>
      </c>
      <c r="U37" s="69">
        <v>0</v>
      </c>
      <c r="V37" s="69">
        <v>0</v>
      </c>
      <c r="W37" s="69">
        <v>0</v>
      </c>
      <c r="X37" s="69">
        <v>0</v>
      </c>
      <c r="Y37" s="69">
        <v>0</v>
      </c>
      <c r="Z37" s="69">
        <v>0</v>
      </c>
    </row>
    <row r="38" s="59" customFormat="1" ht="24" customHeight="1" spans="1:26">
      <c r="A38" s="36"/>
      <c r="B38" s="83" t="s">
        <v>58</v>
      </c>
      <c r="C38" s="69">
        <v>0</v>
      </c>
      <c r="D38" s="69">
        <v>0</v>
      </c>
      <c r="E38" s="69">
        <v>0</v>
      </c>
      <c r="F38" s="69">
        <v>0</v>
      </c>
      <c r="G38" s="88" t="e">
        <f t="shared" si="1"/>
        <v>#DIV/0!</v>
      </c>
      <c r="H38" s="69">
        <v>0</v>
      </c>
      <c r="I38" s="69">
        <v>0</v>
      </c>
      <c r="J38" s="88" t="e">
        <f t="shared" si="3"/>
        <v>#DIV/0!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88" t="e">
        <f t="shared" si="4"/>
        <v>#DIV/0!</v>
      </c>
      <c r="R38" s="105">
        <v>0</v>
      </c>
      <c r="S38" s="88" t="e">
        <f t="shared" si="6"/>
        <v>#DIV/0!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</row>
    <row r="39" s="59" customFormat="1" ht="24" customHeight="1" spans="1:26">
      <c r="A39" s="36"/>
      <c r="B39" s="83" t="s">
        <v>59</v>
      </c>
      <c r="C39" s="69">
        <v>0</v>
      </c>
      <c r="D39" s="69">
        <v>0</v>
      </c>
      <c r="E39" s="69">
        <v>0</v>
      </c>
      <c r="F39" s="69">
        <v>0</v>
      </c>
      <c r="G39" s="88" t="e">
        <f t="shared" si="1"/>
        <v>#DIV/0!</v>
      </c>
      <c r="H39" s="69">
        <v>0</v>
      </c>
      <c r="I39" s="69">
        <v>0</v>
      </c>
      <c r="J39" s="88" t="e">
        <f t="shared" si="3"/>
        <v>#DIV/0!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88" t="e">
        <f t="shared" si="4"/>
        <v>#DIV/0!</v>
      </c>
      <c r="R39" s="105">
        <v>0</v>
      </c>
      <c r="S39" s="88" t="e">
        <f t="shared" si="6"/>
        <v>#DIV/0!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0</v>
      </c>
    </row>
    <row r="40" s="59" customFormat="1" ht="24" customHeight="1" spans="1:26">
      <c r="A40" s="36"/>
      <c r="B40" s="83" t="s">
        <v>60</v>
      </c>
      <c r="C40" s="69">
        <v>0</v>
      </c>
      <c r="D40" s="69">
        <v>0</v>
      </c>
      <c r="E40" s="69">
        <v>0</v>
      </c>
      <c r="F40" s="69">
        <v>0</v>
      </c>
      <c r="G40" s="88" t="e">
        <f t="shared" si="1"/>
        <v>#DIV/0!</v>
      </c>
      <c r="H40" s="69">
        <v>0</v>
      </c>
      <c r="I40" s="69">
        <v>0</v>
      </c>
      <c r="J40" s="88" t="e">
        <f t="shared" si="3"/>
        <v>#DIV/0!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88" t="e">
        <f t="shared" si="4"/>
        <v>#DIV/0!</v>
      </c>
      <c r="R40" s="105">
        <v>0</v>
      </c>
      <c r="S40" s="88" t="e">
        <f t="shared" si="6"/>
        <v>#DIV/0!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</row>
    <row r="41" s="59" customFormat="1" ht="24" customHeight="1" spans="1:26">
      <c r="A41" s="36"/>
      <c r="B41" s="86" t="s">
        <v>61</v>
      </c>
      <c r="C41" s="69">
        <v>0</v>
      </c>
      <c r="D41" s="69">
        <v>0</v>
      </c>
      <c r="E41" s="69">
        <v>0</v>
      </c>
      <c r="F41" s="69">
        <v>0</v>
      </c>
      <c r="G41" s="88" t="e">
        <f t="shared" si="1"/>
        <v>#DIV/0!</v>
      </c>
      <c r="H41" s="69">
        <v>0</v>
      </c>
      <c r="I41" s="69">
        <v>0</v>
      </c>
      <c r="J41" s="88" t="e">
        <f t="shared" si="3"/>
        <v>#DIV/0!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88" t="e">
        <f t="shared" si="4"/>
        <v>#DIV/0!</v>
      </c>
      <c r="R41" s="105">
        <v>0</v>
      </c>
      <c r="S41" s="88" t="e">
        <f t="shared" si="6"/>
        <v>#DIV/0!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0</v>
      </c>
      <c r="Z41" s="69">
        <v>0</v>
      </c>
    </row>
    <row r="42" s="59" customFormat="1" ht="24" customHeight="1" spans="1:26">
      <c r="A42" s="36"/>
      <c r="B42" s="83" t="s">
        <v>62</v>
      </c>
      <c r="C42" s="69">
        <v>0</v>
      </c>
      <c r="D42" s="69">
        <v>0</v>
      </c>
      <c r="E42" s="69">
        <v>0</v>
      </c>
      <c r="F42" s="69">
        <v>0</v>
      </c>
      <c r="G42" s="88" t="e">
        <f t="shared" si="1"/>
        <v>#DIV/0!</v>
      </c>
      <c r="H42" s="69">
        <v>0</v>
      </c>
      <c r="I42" s="69">
        <v>0</v>
      </c>
      <c r="J42" s="88" t="e">
        <f t="shared" si="3"/>
        <v>#DIV/0!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88" t="e">
        <f t="shared" si="4"/>
        <v>#DIV/0!</v>
      </c>
      <c r="R42" s="105">
        <v>0</v>
      </c>
      <c r="S42" s="88" t="e">
        <f t="shared" si="6"/>
        <v>#DIV/0!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</row>
    <row r="43" s="123" customFormat="1" customHeight="1" spans="1:26">
      <c r="A43" s="74" t="s">
        <v>65</v>
      </c>
      <c r="B43" s="74" t="s">
        <v>56</v>
      </c>
      <c r="C43" s="75">
        <f t="shared" ref="C43:F43" si="47">SUM(C44+C47+C48+C49)</f>
        <v>7</v>
      </c>
      <c r="D43" s="75">
        <f t="shared" si="47"/>
        <v>14.74</v>
      </c>
      <c r="E43" s="75">
        <f t="shared" si="47"/>
        <v>7</v>
      </c>
      <c r="F43" s="75">
        <f t="shared" si="47"/>
        <v>14.74</v>
      </c>
      <c r="G43" s="87">
        <f t="shared" si="1"/>
        <v>1</v>
      </c>
      <c r="H43" s="75">
        <f t="shared" ref="H43:P43" si="48">SUM(H44+H47+H48+H49)</f>
        <v>7</v>
      </c>
      <c r="I43" s="75">
        <f t="shared" si="48"/>
        <v>14.74</v>
      </c>
      <c r="J43" s="87">
        <f t="shared" si="3"/>
        <v>1</v>
      </c>
      <c r="K43" s="101">
        <f t="shared" si="48"/>
        <v>550</v>
      </c>
      <c r="L43" s="101">
        <f t="shared" si="48"/>
        <v>550</v>
      </c>
      <c r="M43" s="101">
        <f t="shared" si="48"/>
        <v>0</v>
      </c>
      <c r="N43" s="101">
        <f t="shared" si="48"/>
        <v>550</v>
      </c>
      <c r="O43" s="101">
        <f t="shared" si="48"/>
        <v>0</v>
      </c>
      <c r="P43" s="101">
        <f t="shared" si="48"/>
        <v>550</v>
      </c>
      <c r="Q43" s="87">
        <f t="shared" si="4"/>
        <v>1</v>
      </c>
      <c r="R43" s="101">
        <f t="shared" ref="R43:Z43" si="49">SUM(R44+R47+R48+R49)</f>
        <v>531.77</v>
      </c>
      <c r="S43" s="87">
        <f t="shared" si="6"/>
        <v>0.966854545454545</v>
      </c>
      <c r="T43" s="75">
        <f t="shared" si="49"/>
        <v>7</v>
      </c>
      <c r="U43" s="75">
        <f t="shared" si="49"/>
        <v>5</v>
      </c>
      <c r="V43" s="75">
        <f t="shared" si="49"/>
        <v>0</v>
      </c>
      <c r="W43" s="75">
        <f t="shared" si="49"/>
        <v>2</v>
      </c>
      <c r="X43" s="75">
        <f t="shared" si="49"/>
        <v>2879</v>
      </c>
      <c r="Y43" s="75">
        <f t="shared" si="49"/>
        <v>11273</v>
      </c>
      <c r="Z43" s="75">
        <f t="shared" si="49"/>
        <v>0</v>
      </c>
    </row>
    <row r="44" s="19" customFormat="1" customHeight="1" spans="1:26">
      <c r="A44" s="35"/>
      <c r="B44" s="83" t="s">
        <v>57</v>
      </c>
      <c r="C44" s="69">
        <f t="shared" ref="C44:F44" si="50">C45+C46</f>
        <v>2</v>
      </c>
      <c r="D44" s="69">
        <f t="shared" si="50"/>
        <v>7.74</v>
      </c>
      <c r="E44" s="69">
        <f t="shared" si="50"/>
        <v>2</v>
      </c>
      <c r="F44" s="69">
        <f t="shared" si="50"/>
        <v>7.74</v>
      </c>
      <c r="G44" s="88">
        <f t="shared" si="1"/>
        <v>1</v>
      </c>
      <c r="H44" s="69">
        <f t="shared" ref="H44:P44" si="51">H45+H46</f>
        <v>2</v>
      </c>
      <c r="I44" s="69">
        <f t="shared" si="51"/>
        <v>7.74</v>
      </c>
      <c r="J44" s="88">
        <f t="shared" si="3"/>
        <v>1</v>
      </c>
      <c r="K44" s="105">
        <f t="shared" si="51"/>
        <v>321.74</v>
      </c>
      <c r="L44" s="105">
        <f t="shared" si="51"/>
        <v>321.74</v>
      </c>
      <c r="M44" s="105">
        <f t="shared" si="51"/>
        <v>0</v>
      </c>
      <c r="N44" s="105">
        <f t="shared" si="51"/>
        <v>321.74</v>
      </c>
      <c r="O44" s="105">
        <f t="shared" si="51"/>
        <v>0</v>
      </c>
      <c r="P44" s="105">
        <f t="shared" si="51"/>
        <v>321.74</v>
      </c>
      <c r="Q44" s="88">
        <f t="shared" si="4"/>
        <v>1</v>
      </c>
      <c r="R44" s="105">
        <f t="shared" ref="R44:Y44" si="52">R45+R46</f>
        <v>303.51</v>
      </c>
      <c r="S44" s="88">
        <f t="shared" si="6"/>
        <v>0.943339342326102</v>
      </c>
      <c r="T44" s="69">
        <f t="shared" si="52"/>
        <v>4</v>
      </c>
      <c r="U44" s="69">
        <f t="shared" si="52"/>
        <v>2</v>
      </c>
      <c r="V44" s="69">
        <f t="shared" si="52"/>
        <v>0</v>
      </c>
      <c r="W44" s="69">
        <f t="shared" si="52"/>
        <v>2</v>
      </c>
      <c r="X44" s="69">
        <f t="shared" si="52"/>
        <v>2028</v>
      </c>
      <c r="Y44" s="69">
        <f t="shared" si="52"/>
        <v>6372</v>
      </c>
      <c r="Z44" s="69">
        <v>0</v>
      </c>
    </row>
    <row r="45" s="59" customFormat="1" ht="24" customHeight="1" spans="1:26">
      <c r="A45" s="37"/>
      <c r="B45" s="83" t="s">
        <v>58</v>
      </c>
      <c r="C45" s="69"/>
      <c r="D45" s="69"/>
      <c r="E45" s="69"/>
      <c r="F45" s="69"/>
      <c r="G45" s="88"/>
      <c r="H45" s="69"/>
      <c r="I45" s="69"/>
      <c r="J45" s="88"/>
      <c r="K45" s="105"/>
      <c r="L45" s="105"/>
      <c r="M45" s="105"/>
      <c r="N45" s="105"/>
      <c r="O45" s="105"/>
      <c r="P45" s="105"/>
      <c r="Q45" s="88"/>
      <c r="R45" s="105"/>
      <c r="S45" s="88"/>
      <c r="T45" s="69"/>
      <c r="U45" s="69"/>
      <c r="V45" s="69"/>
      <c r="W45" s="69"/>
      <c r="X45" s="69"/>
      <c r="Y45" s="69"/>
      <c r="Z45" s="69">
        <v>0</v>
      </c>
    </row>
    <row r="46" s="59" customFormat="1" ht="24" customHeight="1" spans="1:26">
      <c r="A46" s="37"/>
      <c r="B46" s="83" t="s">
        <v>59</v>
      </c>
      <c r="C46" s="69">
        <v>2</v>
      </c>
      <c r="D46" s="69">
        <v>7.74</v>
      </c>
      <c r="E46" s="69">
        <v>2</v>
      </c>
      <c r="F46" s="69">
        <v>7.74</v>
      </c>
      <c r="G46" s="88">
        <f t="shared" ref="G46:G48" si="53">E46/C46</f>
        <v>1</v>
      </c>
      <c r="H46" s="69">
        <v>2</v>
      </c>
      <c r="I46" s="69">
        <v>7.74</v>
      </c>
      <c r="J46" s="88">
        <f t="shared" ref="J46:J48" si="54">H46/C46</f>
        <v>1</v>
      </c>
      <c r="K46" s="105">
        <v>321.74</v>
      </c>
      <c r="L46" s="105">
        <v>321.74</v>
      </c>
      <c r="M46" s="105"/>
      <c r="N46" s="105">
        <v>321.74</v>
      </c>
      <c r="O46" s="105"/>
      <c r="P46" s="105">
        <v>321.74</v>
      </c>
      <c r="Q46" s="88">
        <f t="shared" ref="Q46:Q48" si="55">P46/K46</f>
        <v>1</v>
      </c>
      <c r="R46" s="105">
        <v>303.51</v>
      </c>
      <c r="S46" s="88">
        <f t="shared" ref="S46:S48" si="56">R46/L46</f>
        <v>0.943339342326102</v>
      </c>
      <c r="T46" s="69">
        <v>4</v>
      </c>
      <c r="U46" s="69">
        <v>2</v>
      </c>
      <c r="V46" s="69"/>
      <c r="W46" s="69">
        <v>2</v>
      </c>
      <c r="X46" s="69">
        <v>2028</v>
      </c>
      <c r="Y46" s="69">
        <v>6372</v>
      </c>
      <c r="Z46" s="69">
        <v>0</v>
      </c>
    </row>
    <row r="47" s="59" customFormat="1" ht="24" customHeight="1" spans="1:26">
      <c r="A47" s="37"/>
      <c r="B47" s="83" t="s">
        <v>60</v>
      </c>
      <c r="C47" s="69">
        <v>2</v>
      </c>
      <c r="D47" s="69">
        <v>7</v>
      </c>
      <c r="E47" s="69">
        <v>2</v>
      </c>
      <c r="F47" s="69">
        <v>7</v>
      </c>
      <c r="G47" s="88">
        <f t="shared" si="53"/>
        <v>1</v>
      </c>
      <c r="H47" s="69">
        <v>2</v>
      </c>
      <c r="I47" s="69">
        <v>7</v>
      </c>
      <c r="J47" s="88">
        <f t="shared" si="54"/>
        <v>1</v>
      </c>
      <c r="K47" s="105">
        <v>23</v>
      </c>
      <c r="L47" s="105">
        <v>23</v>
      </c>
      <c r="M47" s="105"/>
      <c r="N47" s="105">
        <v>23</v>
      </c>
      <c r="O47" s="105"/>
      <c r="P47" s="105">
        <v>23</v>
      </c>
      <c r="Q47" s="88">
        <f t="shared" si="55"/>
        <v>1</v>
      </c>
      <c r="R47" s="105">
        <v>23</v>
      </c>
      <c r="S47" s="88">
        <f t="shared" si="56"/>
        <v>1</v>
      </c>
      <c r="T47" s="69">
        <v>1</v>
      </c>
      <c r="U47" s="69">
        <v>1</v>
      </c>
      <c r="V47" s="69"/>
      <c r="W47" s="69"/>
      <c r="X47" s="69">
        <v>276</v>
      </c>
      <c r="Y47" s="69">
        <v>2997</v>
      </c>
      <c r="Z47" s="69">
        <v>0</v>
      </c>
    </row>
    <row r="48" s="59" customFormat="1" ht="24" customHeight="1" spans="1:26">
      <c r="A48" s="37"/>
      <c r="B48" s="86" t="s">
        <v>61</v>
      </c>
      <c r="C48" s="69">
        <v>3</v>
      </c>
      <c r="D48" s="69"/>
      <c r="E48" s="69">
        <v>3</v>
      </c>
      <c r="F48" s="69"/>
      <c r="G48" s="88">
        <f t="shared" si="53"/>
        <v>1</v>
      </c>
      <c r="H48" s="69">
        <v>3</v>
      </c>
      <c r="I48" s="69"/>
      <c r="J48" s="88">
        <f t="shared" si="54"/>
        <v>1</v>
      </c>
      <c r="K48" s="105">
        <v>205.26</v>
      </c>
      <c r="L48" s="105">
        <v>205.26</v>
      </c>
      <c r="M48" s="105"/>
      <c r="N48" s="105">
        <v>205.26</v>
      </c>
      <c r="O48" s="105"/>
      <c r="P48" s="105">
        <v>205.26</v>
      </c>
      <c r="Q48" s="88">
        <f t="shared" si="55"/>
        <v>1</v>
      </c>
      <c r="R48" s="105">
        <v>205.26</v>
      </c>
      <c r="S48" s="88">
        <f t="shared" si="56"/>
        <v>1</v>
      </c>
      <c r="T48" s="69">
        <v>2</v>
      </c>
      <c r="U48" s="69">
        <v>2</v>
      </c>
      <c r="V48" s="69"/>
      <c r="W48" s="69"/>
      <c r="X48" s="69">
        <v>575</v>
      </c>
      <c r="Y48" s="69">
        <v>1904</v>
      </c>
      <c r="Z48" s="69">
        <v>0</v>
      </c>
    </row>
    <row r="49" s="59" customFormat="1" ht="24" customHeight="1" spans="1:26">
      <c r="A49" s="37"/>
      <c r="B49" s="83" t="s">
        <v>62</v>
      </c>
      <c r="C49" s="69"/>
      <c r="D49" s="69"/>
      <c r="E49" s="69"/>
      <c r="F49" s="69"/>
      <c r="G49" s="88"/>
      <c r="H49" s="69"/>
      <c r="I49" s="69"/>
      <c r="J49" s="88"/>
      <c r="K49" s="105"/>
      <c r="L49" s="105"/>
      <c r="M49" s="105"/>
      <c r="N49" s="105"/>
      <c r="O49" s="105"/>
      <c r="P49" s="105"/>
      <c r="Q49" s="88"/>
      <c r="R49" s="105"/>
      <c r="S49" s="88"/>
      <c r="T49" s="69"/>
      <c r="U49" s="69"/>
      <c r="V49" s="69"/>
      <c r="W49" s="69"/>
      <c r="X49" s="69"/>
      <c r="Y49" s="69"/>
      <c r="Z49" s="69">
        <v>0</v>
      </c>
    </row>
    <row r="50" s="123" customFormat="1" customHeight="1" spans="1:26">
      <c r="A50" s="74" t="s">
        <v>71</v>
      </c>
      <c r="B50" s="27" t="s">
        <v>56</v>
      </c>
      <c r="C50" s="78">
        <f t="shared" ref="C50:F50" si="57">SUM(C51+C54+C55+C56)</f>
        <v>7</v>
      </c>
      <c r="D50" s="78">
        <f t="shared" si="57"/>
        <v>5.862</v>
      </c>
      <c r="E50" s="78">
        <f t="shared" si="57"/>
        <v>7</v>
      </c>
      <c r="F50" s="78">
        <f t="shared" si="57"/>
        <v>5.862</v>
      </c>
      <c r="G50" s="88">
        <f t="shared" si="1"/>
        <v>1</v>
      </c>
      <c r="H50" s="78">
        <f t="shared" ref="H50:P50" si="58">SUM(H51+H54+H55+H56)</f>
        <v>7</v>
      </c>
      <c r="I50" s="78">
        <f t="shared" si="58"/>
        <v>5.862</v>
      </c>
      <c r="J50" s="88">
        <f t="shared" si="3"/>
        <v>1</v>
      </c>
      <c r="K50" s="102">
        <f t="shared" si="58"/>
        <v>250</v>
      </c>
      <c r="L50" s="102">
        <f t="shared" si="58"/>
        <v>250</v>
      </c>
      <c r="M50" s="102">
        <f t="shared" si="58"/>
        <v>0</v>
      </c>
      <c r="N50" s="102">
        <f t="shared" si="58"/>
        <v>250</v>
      </c>
      <c r="O50" s="102">
        <f t="shared" si="58"/>
        <v>0</v>
      </c>
      <c r="P50" s="102">
        <f t="shared" si="58"/>
        <v>250</v>
      </c>
      <c r="Q50" s="88">
        <f t="shared" si="4"/>
        <v>1</v>
      </c>
      <c r="R50" s="102">
        <f t="shared" ref="R50:Z50" si="59">SUM(R51+R54+R55+R56)</f>
        <v>211.61</v>
      </c>
      <c r="S50" s="88">
        <f t="shared" si="6"/>
        <v>0.84644</v>
      </c>
      <c r="T50" s="78">
        <f t="shared" si="59"/>
        <v>6</v>
      </c>
      <c r="U50" s="78">
        <f t="shared" si="59"/>
        <v>6</v>
      </c>
      <c r="V50" s="78">
        <f t="shared" si="59"/>
        <v>0</v>
      </c>
      <c r="W50" s="78">
        <f t="shared" si="59"/>
        <v>0</v>
      </c>
      <c r="X50" s="78">
        <f t="shared" si="59"/>
        <v>283</v>
      </c>
      <c r="Y50" s="78">
        <f t="shared" si="59"/>
        <v>968</v>
      </c>
      <c r="Z50" s="78">
        <f t="shared" si="59"/>
        <v>0</v>
      </c>
    </row>
    <row r="51" s="19" customFormat="1" customHeight="1" spans="1:26">
      <c r="A51" s="35"/>
      <c r="B51" s="83" t="s">
        <v>57</v>
      </c>
      <c r="C51" s="94">
        <f t="shared" ref="C51:F51" si="60">C52+C53</f>
        <v>7</v>
      </c>
      <c r="D51" s="94">
        <f t="shared" si="60"/>
        <v>5.862</v>
      </c>
      <c r="E51" s="94">
        <f t="shared" si="60"/>
        <v>7</v>
      </c>
      <c r="F51" s="94">
        <f t="shared" si="60"/>
        <v>5.862</v>
      </c>
      <c r="G51" s="88">
        <f t="shared" si="1"/>
        <v>1</v>
      </c>
      <c r="H51" s="94">
        <f t="shared" ref="H51:P51" si="61">H52+H53</f>
        <v>7</v>
      </c>
      <c r="I51" s="94">
        <f t="shared" si="61"/>
        <v>5.862</v>
      </c>
      <c r="J51" s="88">
        <f t="shared" si="3"/>
        <v>1</v>
      </c>
      <c r="K51" s="106">
        <f t="shared" si="61"/>
        <v>250</v>
      </c>
      <c r="L51" s="106">
        <f t="shared" si="61"/>
        <v>250</v>
      </c>
      <c r="M51" s="106">
        <f t="shared" si="61"/>
        <v>0</v>
      </c>
      <c r="N51" s="106">
        <f t="shared" si="61"/>
        <v>250</v>
      </c>
      <c r="O51" s="106">
        <f t="shared" si="61"/>
        <v>0</v>
      </c>
      <c r="P51" s="106">
        <f t="shared" si="61"/>
        <v>250</v>
      </c>
      <c r="Q51" s="88">
        <f t="shared" si="4"/>
        <v>1</v>
      </c>
      <c r="R51" s="106">
        <f t="shared" ref="R51:Y51" si="62">R52+R53</f>
        <v>211.61</v>
      </c>
      <c r="S51" s="88">
        <f t="shared" si="6"/>
        <v>0.84644</v>
      </c>
      <c r="T51" s="94">
        <f t="shared" si="62"/>
        <v>6</v>
      </c>
      <c r="U51" s="94">
        <f t="shared" si="62"/>
        <v>6</v>
      </c>
      <c r="V51" s="94">
        <f t="shared" si="62"/>
        <v>0</v>
      </c>
      <c r="W51" s="94">
        <f t="shared" si="62"/>
        <v>0</v>
      </c>
      <c r="X51" s="94">
        <f t="shared" si="62"/>
        <v>283</v>
      </c>
      <c r="Y51" s="94">
        <f t="shared" si="62"/>
        <v>968</v>
      </c>
      <c r="Z51" s="94">
        <v>0</v>
      </c>
    </row>
    <row r="52" s="59" customFormat="1" ht="24" customHeight="1" spans="1:26">
      <c r="A52" s="36"/>
      <c r="B52" s="83" t="s">
        <v>58</v>
      </c>
      <c r="C52" s="94"/>
      <c r="D52" s="94"/>
      <c r="E52" s="94"/>
      <c r="F52" s="94"/>
      <c r="G52" s="88"/>
      <c r="H52" s="94"/>
      <c r="I52" s="94"/>
      <c r="J52" s="88"/>
      <c r="K52" s="106"/>
      <c r="L52" s="106"/>
      <c r="M52" s="106"/>
      <c r="N52" s="106"/>
      <c r="O52" s="106"/>
      <c r="P52" s="106"/>
      <c r="Q52" s="88"/>
      <c r="R52" s="106"/>
      <c r="S52" s="88"/>
      <c r="T52" s="94"/>
      <c r="U52" s="94"/>
      <c r="V52" s="94"/>
      <c r="W52" s="94"/>
      <c r="X52" s="94"/>
      <c r="Y52" s="94"/>
      <c r="Z52" s="94">
        <v>0</v>
      </c>
    </row>
    <row r="53" s="59" customFormat="1" ht="24" customHeight="1" spans="1:26">
      <c r="A53" s="36"/>
      <c r="B53" s="83" t="s">
        <v>59</v>
      </c>
      <c r="C53" s="94">
        <v>7</v>
      </c>
      <c r="D53" s="94">
        <v>5.862</v>
      </c>
      <c r="E53" s="94">
        <v>7</v>
      </c>
      <c r="F53" s="94">
        <v>5.862</v>
      </c>
      <c r="G53" s="88">
        <f>E53/C53</f>
        <v>1</v>
      </c>
      <c r="H53" s="94">
        <v>7</v>
      </c>
      <c r="I53" s="94">
        <v>5.862</v>
      </c>
      <c r="J53" s="88">
        <f>H53/C53</f>
        <v>1</v>
      </c>
      <c r="K53" s="106">
        <v>250</v>
      </c>
      <c r="L53" s="106">
        <v>250</v>
      </c>
      <c r="M53" s="106"/>
      <c r="N53" s="106">
        <v>250</v>
      </c>
      <c r="O53" s="106"/>
      <c r="P53" s="106">
        <v>250</v>
      </c>
      <c r="Q53" s="88">
        <f>P53/K53</f>
        <v>1</v>
      </c>
      <c r="R53" s="106">
        <v>211.61</v>
      </c>
      <c r="S53" s="88">
        <f>R53/L53</f>
        <v>0.84644</v>
      </c>
      <c r="T53" s="94">
        <v>6</v>
      </c>
      <c r="U53" s="94">
        <v>6</v>
      </c>
      <c r="V53" s="94"/>
      <c r="W53" s="94"/>
      <c r="X53" s="94">
        <v>283</v>
      </c>
      <c r="Y53" s="94">
        <v>968</v>
      </c>
      <c r="Z53" s="94">
        <v>0</v>
      </c>
    </row>
    <row r="54" s="59" customFormat="1" ht="24" customHeight="1" spans="1:26">
      <c r="A54" s="36"/>
      <c r="B54" s="83" t="s">
        <v>60</v>
      </c>
      <c r="C54" s="94"/>
      <c r="D54" s="94"/>
      <c r="E54" s="94"/>
      <c r="F54" s="94"/>
      <c r="G54" s="88"/>
      <c r="H54" s="94"/>
      <c r="I54" s="94"/>
      <c r="J54" s="88"/>
      <c r="K54" s="106"/>
      <c r="L54" s="106"/>
      <c r="M54" s="106"/>
      <c r="N54" s="106"/>
      <c r="O54" s="106"/>
      <c r="P54" s="106"/>
      <c r="Q54" s="88"/>
      <c r="R54" s="106"/>
      <c r="S54" s="88"/>
      <c r="T54" s="94"/>
      <c r="U54" s="94"/>
      <c r="V54" s="94"/>
      <c r="W54" s="94"/>
      <c r="X54" s="94"/>
      <c r="Y54" s="94"/>
      <c r="Z54" s="94">
        <v>0</v>
      </c>
    </row>
    <row r="55" s="59" customFormat="1" ht="24" customHeight="1" spans="1:26">
      <c r="A55" s="36"/>
      <c r="B55" s="86" t="s">
        <v>61</v>
      </c>
      <c r="C55" s="94"/>
      <c r="D55" s="94"/>
      <c r="E55" s="94"/>
      <c r="F55" s="94"/>
      <c r="G55" s="88"/>
      <c r="H55" s="94"/>
      <c r="I55" s="94"/>
      <c r="J55" s="88"/>
      <c r="K55" s="106"/>
      <c r="L55" s="106"/>
      <c r="M55" s="106"/>
      <c r="N55" s="106"/>
      <c r="O55" s="106"/>
      <c r="P55" s="106"/>
      <c r="Q55" s="88"/>
      <c r="R55" s="106"/>
      <c r="S55" s="88"/>
      <c r="T55" s="94"/>
      <c r="U55" s="94"/>
      <c r="V55" s="94"/>
      <c r="W55" s="94"/>
      <c r="X55" s="94"/>
      <c r="Y55" s="94"/>
      <c r="Z55" s="94">
        <v>0</v>
      </c>
    </row>
    <row r="56" s="59" customFormat="1" ht="24" customHeight="1" spans="1:26">
      <c r="A56" s="38"/>
      <c r="B56" s="83" t="s">
        <v>62</v>
      </c>
      <c r="C56" s="94"/>
      <c r="D56" s="94"/>
      <c r="E56" s="94"/>
      <c r="F56" s="94"/>
      <c r="G56" s="88"/>
      <c r="H56" s="94"/>
      <c r="I56" s="94"/>
      <c r="J56" s="88"/>
      <c r="K56" s="106"/>
      <c r="L56" s="106"/>
      <c r="M56" s="106"/>
      <c r="N56" s="106"/>
      <c r="O56" s="106"/>
      <c r="P56" s="106"/>
      <c r="Q56" s="88"/>
      <c r="R56" s="106"/>
      <c r="S56" s="88"/>
      <c r="T56" s="94"/>
      <c r="U56" s="94"/>
      <c r="V56" s="94"/>
      <c r="W56" s="94"/>
      <c r="X56" s="94"/>
      <c r="Y56" s="94"/>
      <c r="Z56" s="94">
        <v>0</v>
      </c>
    </row>
    <row r="57" s="123" customFormat="1" customHeight="1" spans="1:26">
      <c r="A57" s="74" t="s">
        <v>72</v>
      </c>
      <c r="B57" s="74" t="s">
        <v>56</v>
      </c>
      <c r="C57" s="75">
        <f t="shared" ref="C57:F57" si="63">C58+C61+C62+C63</f>
        <v>6</v>
      </c>
      <c r="D57" s="75">
        <f t="shared" si="63"/>
        <v>18.79</v>
      </c>
      <c r="E57" s="75">
        <f t="shared" si="63"/>
        <v>6</v>
      </c>
      <c r="F57" s="75">
        <f t="shared" si="63"/>
        <v>18.79</v>
      </c>
      <c r="G57" s="87">
        <f t="shared" si="1"/>
        <v>1</v>
      </c>
      <c r="H57" s="75">
        <f t="shared" ref="H57:P57" si="64">H58+H61+H62+H63</f>
        <v>6</v>
      </c>
      <c r="I57" s="75">
        <f t="shared" si="64"/>
        <v>18.79</v>
      </c>
      <c r="J57" s="87">
        <f t="shared" si="3"/>
        <v>1</v>
      </c>
      <c r="K57" s="101">
        <f t="shared" si="64"/>
        <v>200</v>
      </c>
      <c r="L57" s="101">
        <f t="shared" si="64"/>
        <v>200</v>
      </c>
      <c r="M57" s="101">
        <f t="shared" si="64"/>
        <v>0</v>
      </c>
      <c r="N57" s="101">
        <f t="shared" si="64"/>
        <v>200</v>
      </c>
      <c r="O57" s="101">
        <f t="shared" si="64"/>
        <v>0</v>
      </c>
      <c r="P57" s="101">
        <f t="shared" si="64"/>
        <v>200</v>
      </c>
      <c r="Q57" s="87">
        <f t="shared" si="4"/>
        <v>1</v>
      </c>
      <c r="R57" s="101">
        <f t="shared" ref="R57:Y57" si="65">R58+R61+R62+R63</f>
        <v>200</v>
      </c>
      <c r="S57" s="87">
        <f t="shared" si="6"/>
        <v>1</v>
      </c>
      <c r="T57" s="75">
        <f t="shared" si="65"/>
        <v>5</v>
      </c>
      <c r="U57" s="75">
        <f t="shared" si="65"/>
        <v>5</v>
      </c>
      <c r="V57" s="75">
        <f t="shared" si="65"/>
        <v>0</v>
      </c>
      <c r="W57" s="75">
        <f t="shared" si="65"/>
        <v>0</v>
      </c>
      <c r="X57" s="75">
        <f t="shared" si="65"/>
        <v>1546</v>
      </c>
      <c r="Y57" s="75">
        <f t="shared" si="65"/>
        <v>6300</v>
      </c>
      <c r="Z57" s="74"/>
    </row>
    <row r="58" s="19" customFormat="1" customHeight="1" spans="1:26">
      <c r="A58" s="37"/>
      <c r="B58" s="83" t="s">
        <v>57</v>
      </c>
      <c r="C58" s="69">
        <f t="shared" ref="C58:F58" si="66">C59+C60</f>
        <v>1</v>
      </c>
      <c r="D58" s="69">
        <f t="shared" si="66"/>
        <v>0.75</v>
      </c>
      <c r="E58" s="69">
        <f t="shared" si="66"/>
        <v>1</v>
      </c>
      <c r="F58" s="69">
        <f t="shared" si="66"/>
        <v>0.75</v>
      </c>
      <c r="G58" s="88">
        <f t="shared" si="1"/>
        <v>1</v>
      </c>
      <c r="H58" s="69">
        <f t="shared" ref="H58:P58" si="67">H59+H60</f>
        <v>1</v>
      </c>
      <c r="I58" s="69">
        <f t="shared" si="67"/>
        <v>0.75</v>
      </c>
      <c r="J58" s="88">
        <f t="shared" si="3"/>
        <v>1</v>
      </c>
      <c r="K58" s="105">
        <f t="shared" si="67"/>
        <v>30</v>
      </c>
      <c r="L58" s="105">
        <f t="shared" si="67"/>
        <v>30</v>
      </c>
      <c r="M58" s="105">
        <f t="shared" si="67"/>
        <v>0</v>
      </c>
      <c r="N58" s="105">
        <f t="shared" si="67"/>
        <v>30</v>
      </c>
      <c r="O58" s="105">
        <f t="shared" si="67"/>
        <v>0</v>
      </c>
      <c r="P58" s="105">
        <f t="shared" si="67"/>
        <v>30</v>
      </c>
      <c r="Q58" s="88">
        <f t="shared" si="4"/>
        <v>1</v>
      </c>
      <c r="R58" s="105">
        <f t="shared" ref="R58:Y58" si="68">R59+R60</f>
        <v>30</v>
      </c>
      <c r="S58" s="88">
        <f t="shared" si="6"/>
        <v>1</v>
      </c>
      <c r="T58" s="69">
        <f t="shared" si="68"/>
        <v>1</v>
      </c>
      <c r="U58" s="69">
        <f t="shared" si="68"/>
        <v>1</v>
      </c>
      <c r="V58" s="69">
        <f t="shared" si="68"/>
        <v>0</v>
      </c>
      <c r="W58" s="69">
        <f t="shared" si="68"/>
        <v>0</v>
      </c>
      <c r="X58" s="69">
        <f t="shared" si="68"/>
        <v>767</v>
      </c>
      <c r="Y58" s="69">
        <f t="shared" si="68"/>
        <v>3042</v>
      </c>
      <c r="Z58" s="69">
        <v>0</v>
      </c>
    </row>
    <row r="59" s="59" customFormat="1" ht="24" customHeight="1" spans="1:26">
      <c r="A59" s="38"/>
      <c r="B59" s="83" t="s">
        <v>58</v>
      </c>
      <c r="C59" s="69"/>
      <c r="D59" s="69"/>
      <c r="E59" s="69"/>
      <c r="F59" s="69"/>
      <c r="G59" s="88"/>
      <c r="H59" s="69"/>
      <c r="I59" s="69"/>
      <c r="J59" s="88"/>
      <c r="K59" s="105"/>
      <c r="L59" s="105"/>
      <c r="M59" s="105"/>
      <c r="N59" s="105"/>
      <c r="O59" s="105"/>
      <c r="P59" s="105"/>
      <c r="Q59" s="88"/>
      <c r="R59" s="105"/>
      <c r="S59" s="88"/>
      <c r="T59" s="69"/>
      <c r="U59" s="69"/>
      <c r="V59" s="69"/>
      <c r="W59" s="69"/>
      <c r="X59" s="69"/>
      <c r="Y59" s="69"/>
      <c r="Z59" s="69">
        <v>0</v>
      </c>
    </row>
    <row r="60" s="59" customFormat="1" ht="24" customHeight="1" spans="1:26">
      <c r="A60" s="38"/>
      <c r="B60" s="83" t="s">
        <v>59</v>
      </c>
      <c r="C60" s="69">
        <v>1</v>
      </c>
      <c r="D60" s="69">
        <v>0.75</v>
      </c>
      <c r="E60" s="69">
        <v>1</v>
      </c>
      <c r="F60" s="69">
        <v>0.75</v>
      </c>
      <c r="G60" s="88">
        <f t="shared" ref="G60:G63" si="69">E60/C60</f>
        <v>1</v>
      </c>
      <c r="H60" s="69">
        <v>1</v>
      </c>
      <c r="I60" s="69">
        <v>0.75</v>
      </c>
      <c r="J60" s="88">
        <f t="shared" ref="J60:J63" si="70">H60/C60</f>
        <v>1</v>
      </c>
      <c r="K60" s="105">
        <v>30</v>
      </c>
      <c r="L60" s="105">
        <v>30</v>
      </c>
      <c r="M60" s="105"/>
      <c r="N60" s="105">
        <v>30</v>
      </c>
      <c r="O60" s="105"/>
      <c r="P60" s="105">
        <v>30</v>
      </c>
      <c r="Q60" s="88">
        <f t="shared" ref="Q60:Q63" si="71">P60/K60</f>
        <v>1</v>
      </c>
      <c r="R60" s="105">
        <v>30</v>
      </c>
      <c r="S60" s="88">
        <f t="shared" ref="S60:S63" si="72">R60/L60</f>
        <v>1</v>
      </c>
      <c r="T60" s="69">
        <v>1</v>
      </c>
      <c r="U60" s="69">
        <v>1</v>
      </c>
      <c r="V60" s="69"/>
      <c r="W60" s="69"/>
      <c r="X60" s="69">
        <v>767</v>
      </c>
      <c r="Y60" s="69">
        <v>3042</v>
      </c>
      <c r="Z60" s="69">
        <v>0</v>
      </c>
    </row>
    <row r="61" s="59" customFormat="1" ht="24" customHeight="1" spans="1:26">
      <c r="A61" s="38"/>
      <c r="B61" s="83" t="s">
        <v>60</v>
      </c>
      <c r="C61" s="69">
        <v>1</v>
      </c>
      <c r="D61" s="69">
        <v>18.04</v>
      </c>
      <c r="E61" s="69">
        <v>1</v>
      </c>
      <c r="F61" s="69">
        <v>18.04</v>
      </c>
      <c r="G61" s="88">
        <f t="shared" si="69"/>
        <v>1</v>
      </c>
      <c r="H61" s="69">
        <v>1</v>
      </c>
      <c r="I61" s="69">
        <v>18.04</v>
      </c>
      <c r="J61" s="88">
        <f t="shared" si="70"/>
        <v>1</v>
      </c>
      <c r="K61" s="105">
        <v>41.9</v>
      </c>
      <c r="L61" s="105">
        <v>41.9</v>
      </c>
      <c r="M61" s="105"/>
      <c r="N61" s="105">
        <v>41.9</v>
      </c>
      <c r="O61" s="105"/>
      <c r="P61" s="105">
        <v>41.9</v>
      </c>
      <c r="Q61" s="88">
        <f t="shared" si="71"/>
        <v>1</v>
      </c>
      <c r="R61" s="105">
        <v>41.9</v>
      </c>
      <c r="S61" s="88">
        <f t="shared" si="72"/>
        <v>1</v>
      </c>
      <c r="T61" s="69">
        <v>1</v>
      </c>
      <c r="U61" s="69">
        <v>1</v>
      </c>
      <c r="V61" s="69"/>
      <c r="W61" s="69"/>
      <c r="X61" s="69">
        <v>393</v>
      </c>
      <c r="Y61" s="69">
        <v>1586</v>
      </c>
      <c r="Z61" s="69">
        <v>0</v>
      </c>
    </row>
    <row r="62" s="19" customFormat="1" customHeight="1" spans="1:26">
      <c r="A62" s="37"/>
      <c r="B62" s="86" t="s">
        <v>61</v>
      </c>
      <c r="C62" s="69"/>
      <c r="D62" s="69"/>
      <c r="E62" s="69"/>
      <c r="F62" s="69"/>
      <c r="G62" s="88" t="e">
        <f t="shared" si="69"/>
        <v>#DIV/0!</v>
      </c>
      <c r="H62" s="69"/>
      <c r="I62" s="69"/>
      <c r="J62" s="88" t="e">
        <f t="shared" si="70"/>
        <v>#DIV/0!</v>
      </c>
      <c r="K62" s="105"/>
      <c r="L62" s="105"/>
      <c r="M62" s="105"/>
      <c r="N62" s="105"/>
      <c r="O62" s="105"/>
      <c r="P62" s="105"/>
      <c r="Q62" s="88" t="e">
        <f t="shared" si="71"/>
        <v>#DIV/0!</v>
      </c>
      <c r="R62" s="105"/>
      <c r="S62" s="88" t="e">
        <f t="shared" si="72"/>
        <v>#DIV/0!</v>
      </c>
      <c r="T62" s="69"/>
      <c r="U62" s="69"/>
      <c r="V62" s="69"/>
      <c r="W62" s="69"/>
      <c r="X62" s="69"/>
      <c r="Y62" s="69"/>
      <c r="Z62" s="69">
        <v>0</v>
      </c>
    </row>
    <row r="63" s="59" customFormat="1" ht="24" customHeight="1" spans="1:26">
      <c r="A63" s="38"/>
      <c r="B63" s="83" t="s">
        <v>62</v>
      </c>
      <c r="C63" s="69">
        <v>4</v>
      </c>
      <c r="D63" s="69"/>
      <c r="E63" s="69">
        <v>4</v>
      </c>
      <c r="F63" s="69"/>
      <c r="G63" s="88">
        <f t="shared" si="69"/>
        <v>1</v>
      </c>
      <c r="H63" s="69">
        <v>4</v>
      </c>
      <c r="I63" s="69"/>
      <c r="J63" s="88">
        <f t="shared" si="70"/>
        <v>1</v>
      </c>
      <c r="K63" s="105">
        <v>128.1</v>
      </c>
      <c r="L63" s="105">
        <v>128.1</v>
      </c>
      <c r="M63" s="105"/>
      <c r="N63" s="105">
        <v>128.1</v>
      </c>
      <c r="O63" s="105"/>
      <c r="P63" s="105">
        <v>128.1</v>
      </c>
      <c r="Q63" s="88">
        <f t="shared" si="71"/>
        <v>1</v>
      </c>
      <c r="R63" s="105">
        <v>128.1</v>
      </c>
      <c r="S63" s="88">
        <f t="shared" si="72"/>
        <v>1</v>
      </c>
      <c r="T63" s="69">
        <v>3</v>
      </c>
      <c r="U63" s="69">
        <v>3</v>
      </c>
      <c r="V63" s="69"/>
      <c r="W63" s="69"/>
      <c r="X63" s="69">
        <v>386</v>
      </c>
      <c r="Y63" s="69">
        <v>1672</v>
      </c>
      <c r="Z63" s="69">
        <v>0</v>
      </c>
    </row>
    <row r="64" s="123" customFormat="1" customHeight="1" spans="1:26">
      <c r="A64" s="74" t="s">
        <v>73</v>
      </c>
      <c r="B64" s="27" t="s">
        <v>56</v>
      </c>
      <c r="C64" s="78">
        <f t="shared" ref="C64:F64" si="73">SUM(C65+C68+C69+C70)</f>
        <v>0</v>
      </c>
      <c r="D64" s="78">
        <f t="shared" si="73"/>
        <v>0</v>
      </c>
      <c r="E64" s="78">
        <f t="shared" si="73"/>
        <v>0</v>
      </c>
      <c r="F64" s="78">
        <f t="shared" si="73"/>
        <v>0</v>
      </c>
      <c r="G64" s="88" t="e">
        <f t="shared" si="1"/>
        <v>#DIV/0!</v>
      </c>
      <c r="H64" s="78">
        <f t="shared" ref="H64:P64" si="74">SUM(H65+H68+H69+H70)</f>
        <v>0</v>
      </c>
      <c r="I64" s="78">
        <f t="shared" si="74"/>
        <v>0</v>
      </c>
      <c r="J64" s="88" t="e">
        <f t="shared" si="3"/>
        <v>#DIV/0!</v>
      </c>
      <c r="K64" s="102">
        <f t="shared" si="74"/>
        <v>0</v>
      </c>
      <c r="L64" s="102">
        <f t="shared" si="74"/>
        <v>0</v>
      </c>
      <c r="M64" s="102">
        <f t="shared" si="74"/>
        <v>0</v>
      </c>
      <c r="N64" s="102">
        <f t="shared" si="74"/>
        <v>0</v>
      </c>
      <c r="O64" s="102">
        <f t="shared" si="74"/>
        <v>0</v>
      </c>
      <c r="P64" s="102">
        <f t="shared" si="74"/>
        <v>0</v>
      </c>
      <c r="Q64" s="88" t="e">
        <f t="shared" si="4"/>
        <v>#DIV/0!</v>
      </c>
      <c r="R64" s="102">
        <f t="shared" ref="R64:Z64" si="75">SUM(R65+R68+R69+R70)</f>
        <v>0</v>
      </c>
      <c r="S64" s="88" t="e">
        <f t="shared" si="6"/>
        <v>#DIV/0!</v>
      </c>
      <c r="T64" s="78">
        <f t="shared" si="75"/>
        <v>0</v>
      </c>
      <c r="U64" s="78">
        <f t="shared" si="75"/>
        <v>0</v>
      </c>
      <c r="V64" s="78">
        <f t="shared" si="75"/>
        <v>0</v>
      </c>
      <c r="W64" s="78">
        <f t="shared" si="75"/>
        <v>0</v>
      </c>
      <c r="X64" s="78">
        <f t="shared" si="75"/>
        <v>0</v>
      </c>
      <c r="Y64" s="78">
        <f t="shared" si="75"/>
        <v>0</v>
      </c>
      <c r="Z64" s="78">
        <f t="shared" si="75"/>
        <v>0</v>
      </c>
    </row>
    <row r="65" s="19" customFormat="1" customHeight="1" spans="1:26">
      <c r="A65" s="35"/>
      <c r="B65" s="83" t="s">
        <v>57</v>
      </c>
      <c r="C65" s="69">
        <v>0</v>
      </c>
      <c r="D65" s="69">
        <v>0</v>
      </c>
      <c r="E65" s="69">
        <v>0</v>
      </c>
      <c r="F65" s="69">
        <v>0</v>
      </c>
      <c r="G65" s="88" t="e">
        <f t="shared" si="1"/>
        <v>#DIV/0!</v>
      </c>
      <c r="H65" s="69">
        <v>0</v>
      </c>
      <c r="I65" s="69">
        <v>0</v>
      </c>
      <c r="J65" s="88" t="e">
        <f t="shared" si="3"/>
        <v>#DIV/0!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88" t="e">
        <f t="shared" si="4"/>
        <v>#DIV/0!</v>
      </c>
      <c r="R65" s="105">
        <v>0</v>
      </c>
      <c r="S65" s="88" t="e">
        <f t="shared" si="6"/>
        <v>#DIV/0!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>
        <v>0</v>
      </c>
    </row>
    <row r="66" s="59" customFormat="1" ht="24" customHeight="1" spans="1:26">
      <c r="A66" s="36"/>
      <c r="B66" s="83" t="s">
        <v>58</v>
      </c>
      <c r="C66" s="69">
        <v>0</v>
      </c>
      <c r="D66" s="69">
        <v>0</v>
      </c>
      <c r="E66" s="69">
        <v>0</v>
      </c>
      <c r="F66" s="69">
        <v>0</v>
      </c>
      <c r="G66" s="88" t="e">
        <f t="shared" si="1"/>
        <v>#DIV/0!</v>
      </c>
      <c r="H66" s="69">
        <v>0</v>
      </c>
      <c r="I66" s="69">
        <v>0</v>
      </c>
      <c r="J66" s="88" t="e">
        <f t="shared" si="3"/>
        <v>#DIV/0!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5">
        <v>0</v>
      </c>
      <c r="Q66" s="88" t="e">
        <f t="shared" si="4"/>
        <v>#DIV/0!</v>
      </c>
      <c r="R66" s="105">
        <v>0</v>
      </c>
      <c r="S66" s="88" t="e">
        <f t="shared" si="6"/>
        <v>#DIV/0!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>
        <v>0</v>
      </c>
    </row>
    <row r="67" s="59" customFormat="1" ht="24" customHeight="1" spans="1:26">
      <c r="A67" s="36"/>
      <c r="B67" s="83" t="s">
        <v>59</v>
      </c>
      <c r="C67" s="69">
        <v>0</v>
      </c>
      <c r="D67" s="69">
        <v>0</v>
      </c>
      <c r="E67" s="69">
        <v>0</v>
      </c>
      <c r="F67" s="69">
        <v>0</v>
      </c>
      <c r="G67" s="88" t="e">
        <f t="shared" si="1"/>
        <v>#DIV/0!</v>
      </c>
      <c r="H67" s="69">
        <v>0</v>
      </c>
      <c r="I67" s="69">
        <v>0</v>
      </c>
      <c r="J67" s="88" t="e">
        <f t="shared" si="3"/>
        <v>#DIV/0!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5">
        <v>0</v>
      </c>
      <c r="Q67" s="88" t="e">
        <f t="shared" si="4"/>
        <v>#DIV/0!</v>
      </c>
      <c r="R67" s="105">
        <v>0</v>
      </c>
      <c r="S67" s="88" t="e">
        <f t="shared" si="6"/>
        <v>#DIV/0!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>
        <v>0</v>
      </c>
    </row>
    <row r="68" s="59" customFormat="1" ht="24" customHeight="1" spans="1:26">
      <c r="A68" s="36"/>
      <c r="B68" s="83" t="s">
        <v>60</v>
      </c>
      <c r="C68" s="69">
        <v>0</v>
      </c>
      <c r="D68" s="69">
        <v>0</v>
      </c>
      <c r="E68" s="69">
        <v>0</v>
      </c>
      <c r="F68" s="69">
        <v>0</v>
      </c>
      <c r="G68" s="88" t="e">
        <f t="shared" si="1"/>
        <v>#DIV/0!</v>
      </c>
      <c r="H68" s="69">
        <v>0</v>
      </c>
      <c r="I68" s="69">
        <v>0</v>
      </c>
      <c r="J68" s="88" t="e">
        <f t="shared" si="3"/>
        <v>#DIV/0!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88" t="e">
        <f t="shared" si="4"/>
        <v>#DIV/0!</v>
      </c>
      <c r="R68" s="105">
        <v>0</v>
      </c>
      <c r="S68" s="88" t="e">
        <f t="shared" si="6"/>
        <v>#DIV/0!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>
        <v>0</v>
      </c>
    </row>
    <row r="69" s="59" customFormat="1" ht="24" customHeight="1" spans="1:26">
      <c r="A69" s="36"/>
      <c r="B69" s="86" t="s">
        <v>61</v>
      </c>
      <c r="C69" s="69">
        <v>0</v>
      </c>
      <c r="D69" s="69">
        <v>0</v>
      </c>
      <c r="E69" s="69">
        <v>0</v>
      </c>
      <c r="F69" s="69">
        <v>0</v>
      </c>
      <c r="G69" s="88" t="e">
        <f t="shared" si="1"/>
        <v>#DIV/0!</v>
      </c>
      <c r="H69" s="69">
        <v>0</v>
      </c>
      <c r="I69" s="69">
        <v>0</v>
      </c>
      <c r="J69" s="88" t="e">
        <f t="shared" si="3"/>
        <v>#DIV/0!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5">
        <v>0</v>
      </c>
      <c r="Q69" s="88" t="e">
        <f t="shared" si="4"/>
        <v>#DIV/0!</v>
      </c>
      <c r="R69" s="105">
        <v>0</v>
      </c>
      <c r="S69" s="88" t="e">
        <f t="shared" si="6"/>
        <v>#DIV/0!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</row>
    <row r="70" s="59" customFormat="1" ht="24" customHeight="1" spans="1:26">
      <c r="A70" s="36"/>
      <c r="B70" s="83" t="s">
        <v>62</v>
      </c>
      <c r="C70" s="69">
        <v>0</v>
      </c>
      <c r="D70" s="69">
        <v>0</v>
      </c>
      <c r="E70" s="69">
        <v>0</v>
      </c>
      <c r="F70" s="69">
        <v>0</v>
      </c>
      <c r="G70" s="88" t="e">
        <f t="shared" si="1"/>
        <v>#DIV/0!</v>
      </c>
      <c r="H70" s="69">
        <v>0</v>
      </c>
      <c r="I70" s="69">
        <v>0</v>
      </c>
      <c r="J70" s="88" t="e">
        <f t="shared" si="3"/>
        <v>#DIV/0!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5">
        <v>0</v>
      </c>
      <c r="Q70" s="88" t="e">
        <f t="shared" si="4"/>
        <v>#DIV/0!</v>
      </c>
      <c r="R70" s="105">
        <v>0</v>
      </c>
      <c r="S70" s="88" t="e">
        <f t="shared" si="6"/>
        <v>#DIV/0!</v>
      </c>
      <c r="T70" s="69">
        <v>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>
        <v>0</v>
      </c>
    </row>
    <row r="71" s="123" customFormat="1" customHeight="1" spans="1:26">
      <c r="A71" s="74" t="s">
        <v>74</v>
      </c>
      <c r="B71" s="27" t="s">
        <v>56</v>
      </c>
      <c r="C71" s="78">
        <f t="shared" ref="C71:F71" si="76">SUM(C72+C75+C76+C77)</f>
        <v>0</v>
      </c>
      <c r="D71" s="78">
        <f t="shared" si="76"/>
        <v>0</v>
      </c>
      <c r="E71" s="78">
        <f t="shared" si="76"/>
        <v>0</v>
      </c>
      <c r="F71" s="78">
        <f t="shared" si="76"/>
        <v>0</v>
      </c>
      <c r="G71" s="88" t="e">
        <f t="shared" si="1"/>
        <v>#DIV/0!</v>
      </c>
      <c r="H71" s="78">
        <f t="shared" ref="H71:P71" si="77">SUM(H72+H75+H76+H77)</f>
        <v>0</v>
      </c>
      <c r="I71" s="78">
        <f t="shared" si="77"/>
        <v>0</v>
      </c>
      <c r="J71" s="88" t="e">
        <f t="shared" si="3"/>
        <v>#DIV/0!</v>
      </c>
      <c r="K71" s="102">
        <f t="shared" si="77"/>
        <v>0</v>
      </c>
      <c r="L71" s="102">
        <f t="shared" si="77"/>
        <v>0</v>
      </c>
      <c r="M71" s="102">
        <f t="shared" si="77"/>
        <v>0</v>
      </c>
      <c r="N71" s="102">
        <f t="shared" si="77"/>
        <v>0</v>
      </c>
      <c r="O71" s="102">
        <f t="shared" si="77"/>
        <v>0</v>
      </c>
      <c r="P71" s="102">
        <f t="shared" si="77"/>
        <v>0</v>
      </c>
      <c r="Q71" s="88" t="e">
        <f t="shared" si="4"/>
        <v>#DIV/0!</v>
      </c>
      <c r="R71" s="102">
        <f t="shared" ref="R71:Z71" si="78">SUM(R72+R75+R76+R77)</f>
        <v>0</v>
      </c>
      <c r="S71" s="88" t="e">
        <f t="shared" si="6"/>
        <v>#DIV/0!</v>
      </c>
      <c r="T71" s="78">
        <f t="shared" si="78"/>
        <v>0</v>
      </c>
      <c r="U71" s="78">
        <f t="shared" si="78"/>
        <v>0</v>
      </c>
      <c r="V71" s="78">
        <f t="shared" si="78"/>
        <v>0</v>
      </c>
      <c r="W71" s="78">
        <f t="shared" si="78"/>
        <v>0</v>
      </c>
      <c r="X71" s="78">
        <f t="shared" si="78"/>
        <v>0</v>
      </c>
      <c r="Y71" s="78">
        <f t="shared" si="78"/>
        <v>0</v>
      </c>
      <c r="Z71" s="78">
        <f t="shared" si="78"/>
        <v>0</v>
      </c>
    </row>
    <row r="72" s="19" customFormat="1" customHeight="1" spans="1:26">
      <c r="A72" s="35"/>
      <c r="B72" s="83" t="s">
        <v>57</v>
      </c>
      <c r="C72" s="69">
        <v>0</v>
      </c>
      <c r="D72" s="69">
        <v>0</v>
      </c>
      <c r="E72" s="69">
        <v>0</v>
      </c>
      <c r="F72" s="69">
        <v>0</v>
      </c>
      <c r="G72" s="88" t="e">
        <f t="shared" ref="G72:G98" si="79">E72/C72</f>
        <v>#DIV/0!</v>
      </c>
      <c r="H72" s="69">
        <v>0</v>
      </c>
      <c r="I72" s="69">
        <v>0</v>
      </c>
      <c r="J72" s="88" t="e">
        <f t="shared" ref="J72:J98" si="80">H72/C72</f>
        <v>#DIV/0!</v>
      </c>
      <c r="K72" s="105">
        <v>0</v>
      </c>
      <c r="L72" s="105">
        <v>0</v>
      </c>
      <c r="M72" s="105">
        <v>0</v>
      </c>
      <c r="N72" s="105">
        <v>0</v>
      </c>
      <c r="O72" s="105">
        <v>0</v>
      </c>
      <c r="P72" s="105">
        <v>0</v>
      </c>
      <c r="Q72" s="88" t="e">
        <f t="shared" ref="Q72:Q98" si="81">P72/K72</f>
        <v>#DIV/0!</v>
      </c>
      <c r="R72" s="105">
        <v>0</v>
      </c>
      <c r="S72" s="88" t="e">
        <f t="shared" ref="S72:S98" si="82">R72/L72</f>
        <v>#DIV/0!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>
        <v>0</v>
      </c>
    </row>
    <row r="73" s="59" customFormat="1" ht="24" customHeight="1" spans="1:26">
      <c r="A73" s="38"/>
      <c r="B73" s="83" t="s">
        <v>58</v>
      </c>
      <c r="C73" s="69">
        <v>0</v>
      </c>
      <c r="D73" s="69">
        <v>0</v>
      </c>
      <c r="E73" s="69">
        <v>0</v>
      </c>
      <c r="F73" s="69">
        <v>0</v>
      </c>
      <c r="G73" s="88" t="e">
        <f t="shared" si="79"/>
        <v>#DIV/0!</v>
      </c>
      <c r="H73" s="69">
        <v>0</v>
      </c>
      <c r="I73" s="69">
        <v>0</v>
      </c>
      <c r="J73" s="88" t="e">
        <f t="shared" si="80"/>
        <v>#DIV/0!</v>
      </c>
      <c r="K73" s="105">
        <v>0</v>
      </c>
      <c r="L73" s="105">
        <v>0</v>
      </c>
      <c r="M73" s="105">
        <v>0</v>
      </c>
      <c r="N73" s="105">
        <v>0</v>
      </c>
      <c r="O73" s="105">
        <v>0</v>
      </c>
      <c r="P73" s="105">
        <v>0</v>
      </c>
      <c r="Q73" s="88" t="e">
        <f t="shared" si="81"/>
        <v>#DIV/0!</v>
      </c>
      <c r="R73" s="105">
        <v>0</v>
      </c>
      <c r="S73" s="88" t="e">
        <f t="shared" si="82"/>
        <v>#DIV/0!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>
        <v>0</v>
      </c>
    </row>
    <row r="74" s="59" customFormat="1" ht="24" customHeight="1" spans="1:26">
      <c r="A74" s="38"/>
      <c r="B74" s="83" t="s">
        <v>59</v>
      </c>
      <c r="C74" s="69">
        <v>0</v>
      </c>
      <c r="D74" s="69">
        <v>0</v>
      </c>
      <c r="E74" s="69">
        <v>0</v>
      </c>
      <c r="F74" s="69">
        <v>0</v>
      </c>
      <c r="G74" s="88" t="e">
        <f t="shared" si="79"/>
        <v>#DIV/0!</v>
      </c>
      <c r="H74" s="69">
        <v>0</v>
      </c>
      <c r="I74" s="69">
        <v>0</v>
      </c>
      <c r="J74" s="88" t="e">
        <f t="shared" si="80"/>
        <v>#DIV/0!</v>
      </c>
      <c r="K74" s="105">
        <v>0</v>
      </c>
      <c r="L74" s="105">
        <v>0</v>
      </c>
      <c r="M74" s="105">
        <v>0</v>
      </c>
      <c r="N74" s="105">
        <v>0</v>
      </c>
      <c r="O74" s="105">
        <v>0</v>
      </c>
      <c r="P74" s="105">
        <v>0</v>
      </c>
      <c r="Q74" s="88" t="e">
        <f t="shared" si="81"/>
        <v>#DIV/0!</v>
      </c>
      <c r="R74" s="105">
        <v>0</v>
      </c>
      <c r="S74" s="88" t="e">
        <f t="shared" si="82"/>
        <v>#DIV/0!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</row>
    <row r="75" s="59" customFormat="1" ht="24" customHeight="1" spans="1:26">
      <c r="A75" s="38"/>
      <c r="B75" s="83" t="s">
        <v>60</v>
      </c>
      <c r="C75" s="69">
        <v>0</v>
      </c>
      <c r="D75" s="69">
        <v>0</v>
      </c>
      <c r="E75" s="69">
        <v>0</v>
      </c>
      <c r="F75" s="69">
        <v>0</v>
      </c>
      <c r="G75" s="88" t="e">
        <f t="shared" si="79"/>
        <v>#DIV/0!</v>
      </c>
      <c r="H75" s="69">
        <v>0</v>
      </c>
      <c r="I75" s="69">
        <v>0</v>
      </c>
      <c r="J75" s="88" t="e">
        <f t="shared" si="80"/>
        <v>#DIV/0!</v>
      </c>
      <c r="K75" s="105">
        <v>0</v>
      </c>
      <c r="L75" s="105">
        <v>0</v>
      </c>
      <c r="M75" s="105">
        <v>0</v>
      </c>
      <c r="N75" s="105">
        <v>0</v>
      </c>
      <c r="O75" s="105">
        <v>0</v>
      </c>
      <c r="P75" s="105">
        <v>0</v>
      </c>
      <c r="Q75" s="88" t="e">
        <f t="shared" si="81"/>
        <v>#DIV/0!</v>
      </c>
      <c r="R75" s="105">
        <v>0</v>
      </c>
      <c r="S75" s="88" t="e">
        <f t="shared" si="82"/>
        <v>#DIV/0!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>
        <v>0</v>
      </c>
    </row>
    <row r="76" s="59" customFormat="1" ht="24" customHeight="1" spans="1:26">
      <c r="A76" s="38"/>
      <c r="B76" s="86" t="s">
        <v>61</v>
      </c>
      <c r="C76" s="69">
        <v>0</v>
      </c>
      <c r="D76" s="69">
        <v>0</v>
      </c>
      <c r="E76" s="69">
        <v>0</v>
      </c>
      <c r="F76" s="69">
        <v>0</v>
      </c>
      <c r="G76" s="88" t="e">
        <f t="shared" si="79"/>
        <v>#DIV/0!</v>
      </c>
      <c r="H76" s="69">
        <v>0</v>
      </c>
      <c r="I76" s="69">
        <v>0</v>
      </c>
      <c r="J76" s="88" t="e">
        <f t="shared" si="80"/>
        <v>#DIV/0!</v>
      </c>
      <c r="K76" s="105">
        <v>0</v>
      </c>
      <c r="L76" s="105">
        <v>0</v>
      </c>
      <c r="M76" s="105">
        <v>0</v>
      </c>
      <c r="N76" s="105">
        <v>0</v>
      </c>
      <c r="O76" s="105">
        <v>0</v>
      </c>
      <c r="P76" s="105">
        <v>0</v>
      </c>
      <c r="Q76" s="88" t="e">
        <f t="shared" si="81"/>
        <v>#DIV/0!</v>
      </c>
      <c r="R76" s="105">
        <v>0</v>
      </c>
      <c r="S76" s="88" t="e">
        <f t="shared" si="82"/>
        <v>#DIV/0!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>
        <v>0</v>
      </c>
    </row>
    <row r="77" s="59" customFormat="1" ht="24" customHeight="1" spans="1:26">
      <c r="A77" s="38"/>
      <c r="B77" s="83" t="s">
        <v>62</v>
      </c>
      <c r="C77" s="69">
        <v>0</v>
      </c>
      <c r="D77" s="69">
        <v>0</v>
      </c>
      <c r="E77" s="69">
        <v>0</v>
      </c>
      <c r="F77" s="69">
        <v>0</v>
      </c>
      <c r="G77" s="88" t="e">
        <f t="shared" si="79"/>
        <v>#DIV/0!</v>
      </c>
      <c r="H77" s="69">
        <v>0</v>
      </c>
      <c r="I77" s="69">
        <v>0</v>
      </c>
      <c r="J77" s="88" t="e">
        <f t="shared" si="80"/>
        <v>#DIV/0!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5">
        <v>0</v>
      </c>
      <c r="Q77" s="88" t="e">
        <f t="shared" si="81"/>
        <v>#DIV/0!</v>
      </c>
      <c r="R77" s="105">
        <v>0</v>
      </c>
      <c r="S77" s="88" t="e">
        <f t="shared" si="82"/>
        <v>#DIV/0!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>
        <v>0</v>
      </c>
    </row>
    <row r="78" s="123" customFormat="1" customHeight="1" spans="1:26">
      <c r="A78" s="74" t="s">
        <v>75</v>
      </c>
      <c r="B78" s="27" t="s">
        <v>56</v>
      </c>
      <c r="C78" s="78">
        <f t="shared" ref="C78:F78" si="83">SUM(C79+C82+C83+C84)</f>
        <v>0</v>
      </c>
      <c r="D78" s="78">
        <f t="shared" si="83"/>
        <v>0</v>
      </c>
      <c r="E78" s="78">
        <f t="shared" si="83"/>
        <v>0</v>
      </c>
      <c r="F78" s="78">
        <f t="shared" si="83"/>
        <v>0</v>
      </c>
      <c r="G78" s="88" t="e">
        <f t="shared" si="79"/>
        <v>#DIV/0!</v>
      </c>
      <c r="H78" s="78">
        <f t="shared" ref="H78:P78" si="84">SUM(H79+H82+H83+H84)</f>
        <v>0</v>
      </c>
      <c r="I78" s="78">
        <f t="shared" si="84"/>
        <v>0</v>
      </c>
      <c r="J78" s="88" t="e">
        <f t="shared" si="80"/>
        <v>#DIV/0!</v>
      </c>
      <c r="K78" s="102">
        <f t="shared" si="84"/>
        <v>0</v>
      </c>
      <c r="L78" s="102">
        <f t="shared" si="84"/>
        <v>0</v>
      </c>
      <c r="M78" s="102">
        <f t="shared" si="84"/>
        <v>0</v>
      </c>
      <c r="N78" s="102">
        <f t="shared" si="84"/>
        <v>0</v>
      </c>
      <c r="O78" s="102">
        <f t="shared" si="84"/>
        <v>0</v>
      </c>
      <c r="P78" s="102">
        <f t="shared" si="84"/>
        <v>0</v>
      </c>
      <c r="Q78" s="88" t="e">
        <f t="shared" si="81"/>
        <v>#DIV/0!</v>
      </c>
      <c r="R78" s="102">
        <f t="shared" ref="R78:Z78" si="85">SUM(R79+R82+R83+R84)</f>
        <v>0</v>
      </c>
      <c r="S78" s="88" t="e">
        <f t="shared" si="82"/>
        <v>#DIV/0!</v>
      </c>
      <c r="T78" s="78">
        <f t="shared" si="85"/>
        <v>0</v>
      </c>
      <c r="U78" s="78">
        <f t="shared" si="85"/>
        <v>0</v>
      </c>
      <c r="V78" s="78">
        <f t="shared" si="85"/>
        <v>0</v>
      </c>
      <c r="W78" s="78">
        <f t="shared" si="85"/>
        <v>0</v>
      </c>
      <c r="X78" s="78">
        <f t="shared" si="85"/>
        <v>0</v>
      </c>
      <c r="Y78" s="78">
        <f t="shared" si="85"/>
        <v>0</v>
      </c>
      <c r="Z78" s="78">
        <f t="shared" si="85"/>
        <v>0</v>
      </c>
    </row>
    <row r="79" s="19" customFormat="1" customHeight="1" spans="1:26">
      <c r="A79" s="35"/>
      <c r="B79" s="83" t="s">
        <v>57</v>
      </c>
      <c r="C79" s="69">
        <v>0</v>
      </c>
      <c r="D79" s="69">
        <v>0</v>
      </c>
      <c r="E79" s="69">
        <v>0</v>
      </c>
      <c r="F79" s="69">
        <v>0</v>
      </c>
      <c r="G79" s="88" t="e">
        <f t="shared" si="79"/>
        <v>#DIV/0!</v>
      </c>
      <c r="H79" s="69">
        <v>0</v>
      </c>
      <c r="I79" s="69">
        <v>0</v>
      </c>
      <c r="J79" s="88" t="e">
        <f t="shared" si="80"/>
        <v>#DIV/0!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5">
        <v>0</v>
      </c>
      <c r="Q79" s="88" t="e">
        <f t="shared" si="81"/>
        <v>#DIV/0!</v>
      </c>
      <c r="R79" s="105">
        <v>0</v>
      </c>
      <c r="S79" s="88" t="e">
        <f t="shared" si="82"/>
        <v>#DIV/0!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>
        <v>0</v>
      </c>
    </row>
    <row r="80" s="59" customFormat="1" ht="24" customHeight="1" spans="1:26">
      <c r="A80" s="36"/>
      <c r="B80" s="83" t="s">
        <v>58</v>
      </c>
      <c r="C80" s="69">
        <v>0</v>
      </c>
      <c r="D80" s="69">
        <v>0</v>
      </c>
      <c r="E80" s="69">
        <v>0</v>
      </c>
      <c r="F80" s="69">
        <v>0</v>
      </c>
      <c r="G80" s="88" t="e">
        <f t="shared" si="79"/>
        <v>#DIV/0!</v>
      </c>
      <c r="H80" s="69">
        <v>0</v>
      </c>
      <c r="I80" s="69">
        <v>0</v>
      </c>
      <c r="J80" s="88" t="e">
        <f t="shared" si="80"/>
        <v>#DIV/0!</v>
      </c>
      <c r="K80" s="105">
        <v>0</v>
      </c>
      <c r="L80" s="105">
        <v>0</v>
      </c>
      <c r="M80" s="105">
        <v>0</v>
      </c>
      <c r="N80" s="105">
        <v>0</v>
      </c>
      <c r="O80" s="105">
        <v>0</v>
      </c>
      <c r="P80" s="105">
        <v>0</v>
      </c>
      <c r="Q80" s="88" t="e">
        <f t="shared" si="81"/>
        <v>#DIV/0!</v>
      </c>
      <c r="R80" s="105">
        <v>0</v>
      </c>
      <c r="S80" s="88" t="e">
        <f t="shared" si="82"/>
        <v>#DIV/0!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>
        <v>0</v>
      </c>
    </row>
    <row r="81" s="59" customFormat="1" ht="24" customHeight="1" spans="1:26">
      <c r="A81" s="36"/>
      <c r="B81" s="83" t="s">
        <v>59</v>
      </c>
      <c r="C81" s="69">
        <v>0</v>
      </c>
      <c r="D81" s="69">
        <v>0</v>
      </c>
      <c r="E81" s="69">
        <v>0</v>
      </c>
      <c r="F81" s="69">
        <v>0</v>
      </c>
      <c r="G81" s="88" t="e">
        <f t="shared" si="79"/>
        <v>#DIV/0!</v>
      </c>
      <c r="H81" s="69">
        <v>0</v>
      </c>
      <c r="I81" s="69">
        <v>0</v>
      </c>
      <c r="J81" s="88" t="e">
        <f t="shared" si="80"/>
        <v>#DIV/0!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88" t="e">
        <f t="shared" si="81"/>
        <v>#DIV/0!</v>
      </c>
      <c r="R81" s="105">
        <v>0</v>
      </c>
      <c r="S81" s="88" t="e">
        <f t="shared" si="82"/>
        <v>#DIV/0!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>
        <v>0</v>
      </c>
    </row>
    <row r="82" s="122" customFormat="1" ht="24" customHeight="1" spans="1:26">
      <c r="A82" s="36"/>
      <c r="B82" s="83" t="s">
        <v>60</v>
      </c>
      <c r="C82" s="69">
        <v>0</v>
      </c>
      <c r="D82" s="69">
        <v>0</v>
      </c>
      <c r="E82" s="69">
        <v>0</v>
      </c>
      <c r="F82" s="69">
        <v>0</v>
      </c>
      <c r="G82" s="88" t="e">
        <f t="shared" si="79"/>
        <v>#DIV/0!</v>
      </c>
      <c r="H82" s="69">
        <v>0</v>
      </c>
      <c r="I82" s="69">
        <v>0</v>
      </c>
      <c r="J82" s="88" t="e">
        <f t="shared" si="80"/>
        <v>#DIV/0!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88" t="e">
        <f t="shared" si="81"/>
        <v>#DIV/0!</v>
      </c>
      <c r="R82" s="105">
        <v>0</v>
      </c>
      <c r="S82" s="88" t="e">
        <f t="shared" si="82"/>
        <v>#DIV/0!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>
        <v>0</v>
      </c>
    </row>
    <row r="83" s="122" customFormat="1" ht="24" customHeight="1" spans="1:26">
      <c r="A83" s="36"/>
      <c r="B83" s="86" t="s">
        <v>61</v>
      </c>
      <c r="C83" s="69">
        <v>0</v>
      </c>
      <c r="D83" s="69">
        <v>0</v>
      </c>
      <c r="E83" s="69">
        <v>0</v>
      </c>
      <c r="F83" s="69">
        <v>0</v>
      </c>
      <c r="G83" s="88" t="e">
        <f t="shared" si="79"/>
        <v>#DIV/0!</v>
      </c>
      <c r="H83" s="69">
        <v>0</v>
      </c>
      <c r="I83" s="69">
        <v>0</v>
      </c>
      <c r="J83" s="88" t="e">
        <f t="shared" si="80"/>
        <v>#DIV/0!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5">
        <v>0</v>
      </c>
      <c r="Q83" s="88" t="e">
        <f t="shared" si="81"/>
        <v>#DIV/0!</v>
      </c>
      <c r="R83" s="105">
        <v>0</v>
      </c>
      <c r="S83" s="88" t="e">
        <f t="shared" si="82"/>
        <v>#DIV/0!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>
        <v>0</v>
      </c>
    </row>
    <row r="84" s="122" customFormat="1" ht="24" customHeight="1" spans="1:26">
      <c r="A84" s="36"/>
      <c r="B84" s="83" t="s">
        <v>62</v>
      </c>
      <c r="C84" s="69">
        <v>0</v>
      </c>
      <c r="D84" s="69">
        <v>0</v>
      </c>
      <c r="E84" s="69">
        <v>0</v>
      </c>
      <c r="F84" s="69">
        <v>0</v>
      </c>
      <c r="G84" s="88" t="e">
        <f t="shared" si="79"/>
        <v>#DIV/0!</v>
      </c>
      <c r="H84" s="69">
        <v>0</v>
      </c>
      <c r="I84" s="69">
        <v>0</v>
      </c>
      <c r="J84" s="88" t="e">
        <f t="shared" si="80"/>
        <v>#DIV/0!</v>
      </c>
      <c r="K84" s="105">
        <v>0</v>
      </c>
      <c r="L84" s="105">
        <v>0</v>
      </c>
      <c r="M84" s="105">
        <v>0</v>
      </c>
      <c r="N84" s="105">
        <v>0</v>
      </c>
      <c r="O84" s="105">
        <v>0</v>
      </c>
      <c r="P84" s="105">
        <v>0</v>
      </c>
      <c r="Q84" s="88" t="e">
        <f t="shared" si="81"/>
        <v>#DIV/0!</v>
      </c>
      <c r="R84" s="105">
        <v>0</v>
      </c>
      <c r="S84" s="88" t="e">
        <f t="shared" si="82"/>
        <v>#DIV/0!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>
        <v>0</v>
      </c>
    </row>
    <row r="85" s="120" customFormat="1" customHeight="1" spans="1:26">
      <c r="A85" s="74" t="s">
        <v>76</v>
      </c>
      <c r="B85" s="74" t="s">
        <v>56</v>
      </c>
      <c r="C85" s="81">
        <f t="shared" ref="C85:F85" si="86">SUM(C86+C89+C90+C91)</f>
        <v>0</v>
      </c>
      <c r="D85" s="81">
        <f t="shared" si="86"/>
        <v>0</v>
      </c>
      <c r="E85" s="81">
        <f t="shared" si="86"/>
        <v>0</v>
      </c>
      <c r="F85" s="81">
        <f t="shared" si="86"/>
        <v>0</v>
      </c>
      <c r="G85" s="82" t="e">
        <f t="shared" si="79"/>
        <v>#DIV/0!</v>
      </c>
      <c r="H85" s="81">
        <f t="shared" ref="H85:P85" si="87">SUM(H86+H89+H90+H91)</f>
        <v>0</v>
      </c>
      <c r="I85" s="81">
        <f t="shared" si="87"/>
        <v>0</v>
      </c>
      <c r="J85" s="82" t="e">
        <f t="shared" si="80"/>
        <v>#DIV/0!</v>
      </c>
      <c r="K85" s="103">
        <f t="shared" si="87"/>
        <v>0</v>
      </c>
      <c r="L85" s="103">
        <f t="shared" si="87"/>
        <v>0</v>
      </c>
      <c r="M85" s="103">
        <f t="shared" si="87"/>
        <v>0</v>
      </c>
      <c r="N85" s="103">
        <f t="shared" si="87"/>
        <v>0</v>
      </c>
      <c r="O85" s="103">
        <f t="shared" si="87"/>
        <v>0</v>
      </c>
      <c r="P85" s="103">
        <f t="shared" si="87"/>
        <v>0</v>
      </c>
      <c r="Q85" s="82" t="e">
        <f t="shared" si="81"/>
        <v>#DIV/0!</v>
      </c>
      <c r="R85" s="103">
        <f t="shared" ref="R85:Z85" si="88">SUM(R86+R89+R90+R91)</f>
        <v>0</v>
      </c>
      <c r="S85" s="82" t="e">
        <f t="shared" si="82"/>
        <v>#DIV/0!</v>
      </c>
      <c r="T85" s="81">
        <f t="shared" si="88"/>
        <v>0</v>
      </c>
      <c r="U85" s="81">
        <f t="shared" si="88"/>
        <v>0</v>
      </c>
      <c r="V85" s="81">
        <f t="shared" si="88"/>
        <v>0</v>
      </c>
      <c r="W85" s="81">
        <f t="shared" si="88"/>
        <v>0</v>
      </c>
      <c r="X85" s="81">
        <f t="shared" si="88"/>
        <v>0</v>
      </c>
      <c r="Y85" s="81">
        <f t="shared" si="88"/>
        <v>0</v>
      </c>
      <c r="Z85" s="81">
        <f t="shared" si="88"/>
        <v>0</v>
      </c>
    </row>
    <row r="86" s="118" customFormat="1" customHeight="1" spans="1:26">
      <c r="A86" s="35"/>
      <c r="B86" s="83" t="s">
        <v>57</v>
      </c>
      <c r="C86" s="69">
        <v>0</v>
      </c>
      <c r="D86" s="69">
        <v>0</v>
      </c>
      <c r="E86" s="69">
        <v>0</v>
      </c>
      <c r="F86" s="69">
        <v>0</v>
      </c>
      <c r="G86" s="88" t="e">
        <f t="shared" si="79"/>
        <v>#DIV/0!</v>
      </c>
      <c r="H86" s="69">
        <f>H87+H88</f>
        <v>0</v>
      </c>
      <c r="I86" s="69">
        <f>I87+I88</f>
        <v>0</v>
      </c>
      <c r="J86" s="88" t="e">
        <f t="shared" si="80"/>
        <v>#DIV/0!</v>
      </c>
      <c r="K86" s="105">
        <f t="shared" ref="K86:P86" si="89">K87+K88</f>
        <v>0</v>
      </c>
      <c r="L86" s="105">
        <f t="shared" si="89"/>
        <v>0</v>
      </c>
      <c r="M86" s="105">
        <f t="shared" si="89"/>
        <v>0</v>
      </c>
      <c r="N86" s="105">
        <f t="shared" si="89"/>
        <v>0</v>
      </c>
      <c r="O86" s="105">
        <f t="shared" si="89"/>
        <v>0</v>
      </c>
      <c r="P86" s="105">
        <f t="shared" si="89"/>
        <v>0</v>
      </c>
      <c r="Q86" s="88" t="e">
        <f t="shared" si="81"/>
        <v>#DIV/0!</v>
      </c>
      <c r="R86" s="105">
        <f>R87+R88</f>
        <v>0</v>
      </c>
      <c r="S86" s="88" t="e">
        <f t="shared" si="82"/>
        <v>#DIV/0!</v>
      </c>
      <c r="T86" s="69">
        <f t="shared" ref="T86:Y86" si="90">T87+T88</f>
        <v>0</v>
      </c>
      <c r="U86" s="69">
        <f t="shared" si="90"/>
        <v>0</v>
      </c>
      <c r="V86" s="69">
        <f t="shared" si="90"/>
        <v>0</v>
      </c>
      <c r="W86" s="69">
        <f t="shared" si="90"/>
        <v>0</v>
      </c>
      <c r="X86" s="69">
        <f t="shared" si="90"/>
        <v>0</v>
      </c>
      <c r="Y86" s="69">
        <f t="shared" si="90"/>
        <v>0</v>
      </c>
      <c r="Z86" s="69">
        <v>0</v>
      </c>
    </row>
    <row r="87" s="59" customFormat="1" ht="24" customHeight="1" spans="1:27">
      <c r="A87" s="37"/>
      <c r="B87" s="37" t="s">
        <v>66</v>
      </c>
      <c r="C87" s="93">
        <v>0</v>
      </c>
      <c r="D87" s="93">
        <v>0</v>
      </c>
      <c r="E87" s="93">
        <v>0</v>
      </c>
      <c r="F87" s="93">
        <v>0</v>
      </c>
      <c r="G87" s="91" t="e">
        <f t="shared" si="79"/>
        <v>#DIV/0!</v>
      </c>
      <c r="H87" s="93">
        <v>0</v>
      </c>
      <c r="I87" s="93">
        <v>0</v>
      </c>
      <c r="J87" s="91" t="e">
        <f t="shared" si="80"/>
        <v>#DIV/0!</v>
      </c>
      <c r="K87" s="93">
        <v>0</v>
      </c>
      <c r="L87" s="93">
        <v>0</v>
      </c>
      <c r="M87" s="93">
        <v>0</v>
      </c>
      <c r="N87" s="93">
        <v>0</v>
      </c>
      <c r="O87" s="93">
        <v>0</v>
      </c>
      <c r="P87" s="93">
        <v>0</v>
      </c>
      <c r="Q87" s="91" t="e">
        <f t="shared" si="81"/>
        <v>#DIV/0!</v>
      </c>
      <c r="R87" s="93">
        <v>0</v>
      </c>
      <c r="S87" s="91" t="e">
        <f t="shared" si="82"/>
        <v>#DIV/0!</v>
      </c>
      <c r="T87" s="93">
        <v>0</v>
      </c>
      <c r="U87" s="93">
        <v>0</v>
      </c>
      <c r="V87" s="93">
        <v>0</v>
      </c>
      <c r="W87" s="93">
        <v>0</v>
      </c>
      <c r="X87" s="93">
        <v>0</v>
      </c>
      <c r="Y87" s="93">
        <v>0</v>
      </c>
      <c r="Z87" s="93">
        <v>0</v>
      </c>
      <c r="AA87" s="56"/>
    </row>
    <row r="88" s="59" customFormat="1" ht="24" customHeight="1" spans="1:27">
      <c r="A88" s="37"/>
      <c r="B88" s="37" t="s">
        <v>67</v>
      </c>
      <c r="C88" s="93">
        <v>0</v>
      </c>
      <c r="D88" s="93">
        <v>0</v>
      </c>
      <c r="E88" s="93">
        <v>0</v>
      </c>
      <c r="F88" s="93">
        <v>0</v>
      </c>
      <c r="G88" s="91" t="e">
        <f t="shared" si="79"/>
        <v>#DIV/0!</v>
      </c>
      <c r="H88" s="93">
        <v>0</v>
      </c>
      <c r="I88" s="93">
        <v>0</v>
      </c>
      <c r="J88" s="91" t="e">
        <f t="shared" si="80"/>
        <v>#DIV/0!</v>
      </c>
      <c r="K88" s="93">
        <v>0</v>
      </c>
      <c r="L88" s="93">
        <v>0</v>
      </c>
      <c r="M88" s="93">
        <v>0</v>
      </c>
      <c r="N88" s="93">
        <v>0</v>
      </c>
      <c r="O88" s="93">
        <v>0</v>
      </c>
      <c r="P88" s="93">
        <v>0</v>
      </c>
      <c r="Q88" s="91" t="e">
        <f t="shared" si="81"/>
        <v>#DIV/0!</v>
      </c>
      <c r="R88" s="93">
        <v>0</v>
      </c>
      <c r="S88" s="91" t="e">
        <f t="shared" si="82"/>
        <v>#DIV/0!</v>
      </c>
      <c r="T88" s="93">
        <v>0</v>
      </c>
      <c r="U88" s="93">
        <v>0</v>
      </c>
      <c r="V88" s="93">
        <v>0</v>
      </c>
      <c r="W88" s="93">
        <v>0</v>
      </c>
      <c r="X88" s="127">
        <v>0</v>
      </c>
      <c r="Y88" s="93">
        <v>0</v>
      </c>
      <c r="Z88" s="93">
        <v>0</v>
      </c>
      <c r="AA88" s="56"/>
    </row>
    <row r="89" s="59" customFormat="1" ht="24" customHeight="1" spans="1:27">
      <c r="A89" s="38"/>
      <c r="B89" s="90" t="s">
        <v>68</v>
      </c>
      <c r="C89" s="93">
        <v>0</v>
      </c>
      <c r="D89" s="93">
        <v>0</v>
      </c>
      <c r="E89" s="93">
        <v>0</v>
      </c>
      <c r="F89" s="93">
        <v>0</v>
      </c>
      <c r="G89" s="91" t="e">
        <f t="shared" si="79"/>
        <v>#DIV/0!</v>
      </c>
      <c r="H89" s="93">
        <v>0</v>
      </c>
      <c r="I89" s="93">
        <v>0</v>
      </c>
      <c r="J89" s="91" t="e">
        <f t="shared" si="80"/>
        <v>#DIV/0!</v>
      </c>
      <c r="K89" s="93">
        <v>0</v>
      </c>
      <c r="L89" s="93">
        <v>0</v>
      </c>
      <c r="M89" s="93">
        <v>0</v>
      </c>
      <c r="N89" s="93">
        <v>0</v>
      </c>
      <c r="O89" s="93">
        <v>0</v>
      </c>
      <c r="P89" s="93">
        <v>0</v>
      </c>
      <c r="Q89" s="91" t="e">
        <f t="shared" si="81"/>
        <v>#DIV/0!</v>
      </c>
      <c r="R89" s="93">
        <v>0</v>
      </c>
      <c r="S89" s="91" t="e">
        <f t="shared" si="82"/>
        <v>#DIV/0!</v>
      </c>
      <c r="T89" s="93">
        <v>0</v>
      </c>
      <c r="U89" s="93">
        <v>0</v>
      </c>
      <c r="V89" s="93">
        <v>0</v>
      </c>
      <c r="W89" s="93">
        <v>0</v>
      </c>
      <c r="X89" s="93">
        <v>0</v>
      </c>
      <c r="Y89" s="93">
        <v>0</v>
      </c>
      <c r="Z89" s="93">
        <v>0</v>
      </c>
      <c r="AA89" s="56"/>
    </row>
    <row r="90" s="59" customFormat="1" ht="24" customHeight="1" spans="1:27">
      <c r="A90" s="38"/>
      <c r="B90" s="92" t="s">
        <v>69</v>
      </c>
      <c r="C90" s="93">
        <v>0</v>
      </c>
      <c r="D90" s="93">
        <v>0</v>
      </c>
      <c r="E90" s="93">
        <v>0</v>
      </c>
      <c r="F90" s="93">
        <v>0</v>
      </c>
      <c r="G90" s="91" t="e">
        <f t="shared" si="79"/>
        <v>#DIV/0!</v>
      </c>
      <c r="H90" s="93">
        <v>0</v>
      </c>
      <c r="I90" s="93">
        <v>0</v>
      </c>
      <c r="J90" s="91" t="e">
        <f t="shared" si="80"/>
        <v>#DIV/0!</v>
      </c>
      <c r="K90" s="93">
        <v>0</v>
      </c>
      <c r="L90" s="93">
        <v>0</v>
      </c>
      <c r="M90" s="93">
        <v>0</v>
      </c>
      <c r="N90" s="93">
        <v>0</v>
      </c>
      <c r="O90" s="93">
        <v>0</v>
      </c>
      <c r="P90" s="93">
        <v>0</v>
      </c>
      <c r="Q90" s="91" t="e">
        <f t="shared" si="81"/>
        <v>#DIV/0!</v>
      </c>
      <c r="R90" s="93">
        <v>0</v>
      </c>
      <c r="S90" s="91" t="e">
        <f t="shared" si="82"/>
        <v>#DIV/0!</v>
      </c>
      <c r="T90" s="93">
        <v>0</v>
      </c>
      <c r="U90" s="93">
        <v>0</v>
      </c>
      <c r="V90" s="93">
        <v>0</v>
      </c>
      <c r="W90" s="93">
        <v>0</v>
      </c>
      <c r="X90" s="93">
        <v>0</v>
      </c>
      <c r="Y90" s="93">
        <v>0</v>
      </c>
      <c r="Z90" s="93">
        <v>0</v>
      </c>
      <c r="AA90" s="56"/>
    </row>
    <row r="91" s="59" customFormat="1" ht="24" customHeight="1" spans="1:27">
      <c r="A91" s="38"/>
      <c r="B91" s="90" t="s">
        <v>70</v>
      </c>
      <c r="C91" s="93">
        <v>0</v>
      </c>
      <c r="D91" s="93">
        <v>0</v>
      </c>
      <c r="E91" s="93">
        <v>0</v>
      </c>
      <c r="F91" s="93">
        <v>0</v>
      </c>
      <c r="G91" s="91" t="e">
        <f t="shared" si="79"/>
        <v>#DIV/0!</v>
      </c>
      <c r="H91" s="93">
        <v>0</v>
      </c>
      <c r="I91" s="93">
        <v>0</v>
      </c>
      <c r="J91" s="91" t="e">
        <f t="shared" si="80"/>
        <v>#DIV/0!</v>
      </c>
      <c r="K91" s="93">
        <v>0</v>
      </c>
      <c r="L91" s="93">
        <v>0</v>
      </c>
      <c r="M91" s="93">
        <v>0</v>
      </c>
      <c r="N91" s="93">
        <v>0</v>
      </c>
      <c r="O91" s="93">
        <v>0</v>
      </c>
      <c r="P91" s="93">
        <v>0</v>
      </c>
      <c r="Q91" s="91" t="e">
        <f t="shared" si="81"/>
        <v>#DIV/0!</v>
      </c>
      <c r="R91" s="93">
        <v>0</v>
      </c>
      <c r="S91" s="91" t="e">
        <f t="shared" si="82"/>
        <v>#DIV/0!</v>
      </c>
      <c r="T91" s="93">
        <v>0</v>
      </c>
      <c r="U91" s="93">
        <v>0</v>
      </c>
      <c r="V91" s="93">
        <v>0</v>
      </c>
      <c r="W91" s="93">
        <v>0</v>
      </c>
      <c r="X91" s="93">
        <v>0</v>
      </c>
      <c r="Y91" s="93">
        <v>0</v>
      </c>
      <c r="Z91" s="93">
        <v>0</v>
      </c>
      <c r="AA91" s="56"/>
    </row>
    <row r="92" s="120" customFormat="1" customHeight="1" spans="1:26">
      <c r="A92" s="74" t="s">
        <v>77</v>
      </c>
      <c r="B92" s="27" t="s">
        <v>56</v>
      </c>
      <c r="C92" s="78">
        <f t="shared" ref="C92:F92" si="91">SUM(C93+C96+C97+C98)</f>
        <v>0</v>
      </c>
      <c r="D92" s="78">
        <f t="shared" si="91"/>
        <v>0</v>
      </c>
      <c r="E92" s="78">
        <f t="shared" si="91"/>
        <v>0</v>
      </c>
      <c r="F92" s="78">
        <f t="shared" si="91"/>
        <v>0</v>
      </c>
      <c r="G92" s="88" t="e">
        <f t="shared" si="79"/>
        <v>#DIV/0!</v>
      </c>
      <c r="H92" s="78">
        <f t="shared" ref="H92:P92" si="92">SUM(H93+H96+H97+H98)</f>
        <v>0</v>
      </c>
      <c r="I92" s="78">
        <f t="shared" si="92"/>
        <v>0</v>
      </c>
      <c r="J92" s="88" t="e">
        <f t="shared" si="80"/>
        <v>#DIV/0!</v>
      </c>
      <c r="K92" s="102">
        <f t="shared" si="92"/>
        <v>0</v>
      </c>
      <c r="L92" s="102">
        <f t="shared" si="92"/>
        <v>0</v>
      </c>
      <c r="M92" s="102">
        <f t="shared" si="92"/>
        <v>0</v>
      </c>
      <c r="N92" s="102">
        <f t="shared" si="92"/>
        <v>0</v>
      </c>
      <c r="O92" s="102">
        <f t="shared" si="92"/>
        <v>0</v>
      </c>
      <c r="P92" s="102">
        <f t="shared" si="92"/>
        <v>0</v>
      </c>
      <c r="Q92" s="88" t="e">
        <f t="shared" si="81"/>
        <v>#DIV/0!</v>
      </c>
      <c r="R92" s="102">
        <f t="shared" ref="R92:Z92" si="93">SUM(R93+R96+R97+R98)</f>
        <v>0</v>
      </c>
      <c r="S92" s="88" t="e">
        <f t="shared" si="82"/>
        <v>#DIV/0!</v>
      </c>
      <c r="T92" s="78">
        <f t="shared" si="93"/>
        <v>0</v>
      </c>
      <c r="U92" s="78">
        <f t="shared" si="93"/>
        <v>0</v>
      </c>
      <c r="V92" s="78">
        <f t="shared" si="93"/>
        <v>0</v>
      </c>
      <c r="W92" s="78">
        <f t="shared" si="93"/>
        <v>0</v>
      </c>
      <c r="X92" s="78">
        <f t="shared" si="93"/>
        <v>0</v>
      </c>
      <c r="Y92" s="78">
        <f t="shared" si="93"/>
        <v>0</v>
      </c>
      <c r="Z92" s="78">
        <f t="shared" si="93"/>
        <v>0</v>
      </c>
    </row>
    <row r="93" s="118" customFormat="1" customHeight="1" spans="1:26">
      <c r="A93" s="35"/>
      <c r="B93" s="83" t="s">
        <v>57</v>
      </c>
      <c r="C93" s="69">
        <v>0</v>
      </c>
      <c r="D93" s="69">
        <v>0</v>
      </c>
      <c r="E93" s="69">
        <v>0</v>
      </c>
      <c r="F93" s="69">
        <v>0</v>
      </c>
      <c r="G93" s="88" t="e">
        <f t="shared" si="79"/>
        <v>#DIV/0!</v>
      </c>
      <c r="H93" s="69">
        <v>0</v>
      </c>
      <c r="I93" s="69">
        <v>0</v>
      </c>
      <c r="J93" s="88" t="e">
        <f t="shared" si="80"/>
        <v>#DIV/0!</v>
      </c>
      <c r="K93" s="105">
        <v>0</v>
      </c>
      <c r="L93" s="105">
        <v>0</v>
      </c>
      <c r="M93" s="105">
        <v>0</v>
      </c>
      <c r="N93" s="105">
        <v>0</v>
      </c>
      <c r="O93" s="105">
        <v>0</v>
      </c>
      <c r="P93" s="105">
        <v>0</v>
      </c>
      <c r="Q93" s="88" t="e">
        <f t="shared" si="81"/>
        <v>#DIV/0!</v>
      </c>
      <c r="R93" s="105">
        <v>0</v>
      </c>
      <c r="S93" s="88" t="e">
        <f t="shared" si="82"/>
        <v>#DIV/0!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>
        <v>0</v>
      </c>
    </row>
    <row r="94" s="122" customFormat="1" ht="24" customHeight="1" spans="1:26">
      <c r="A94" s="38"/>
      <c r="B94" s="83" t="s">
        <v>58</v>
      </c>
      <c r="C94" s="69">
        <v>0</v>
      </c>
      <c r="D94" s="69">
        <v>0</v>
      </c>
      <c r="E94" s="69">
        <v>0</v>
      </c>
      <c r="F94" s="69">
        <v>0</v>
      </c>
      <c r="G94" s="88" t="e">
        <f t="shared" si="79"/>
        <v>#DIV/0!</v>
      </c>
      <c r="H94" s="69">
        <v>0</v>
      </c>
      <c r="I94" s="69">
        <v>0</v>
      </c>
      <c r="J94" s="88" t="e">
        <f t="shared" si="80"/>
        <v>#DIV/0!</v>
      </c>
      <c r="K94" s="105">
        <v>0</v>
      </c>
      <c r="L94" s="105">
        <v>0</v>
      </c>
      <c r="M94" s="105">
        <v>0</v>
      </c>
      <c r="N94" s="105">
        <v>0</v>
      </c>
      <c r="O94" s="105">
        <v>0</v>
      </c>
      <c r="P94" s="105">
        <v>0</v>
      </c>
      <c r="Q94" s="88" t="e">
        <f t="shared" si="81"/>
        <v>#DIV/0!</v>
      </c>
      <c r="R94" s="105">
        <v>0</v>
      </c>
      <c r="S94" s="88" t="e">
        <f t="shared" si="82"/>
        <v>#DIV/0!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>
        <v>0</v>
      </c>
    </row>
    <row r="95" s="122" customFormat="1" ht="24" customHeight="1" spans="1:26">
      <c r="A95" s="38"/>
      <c r="B95" s="83" t="s">
        <v>59</v>
      </c>
      <c r="C95" s="69">
        <v>0</v>
      </c>
      <c r="D95" s="69">
        <v>0</v>
      </c>
      <c r="E95" s="69">
        <v>0</v>
      </c>
      <c r="F95" s="69">
        <v>0</v>
      </c>
      <c r="G95" s="88" t="e">
        <f t="shared" si="79"/>
        <v>#DIV/0!</v>
      </c>
      <c r="H95" s="69">
        <v>0</v>
      </c>
      <c r="I95" s="69">
        <v>0</v>
      </c>
      <c r="J95" s="88" t="e">
        <f t="shared" si="80"/>
        <v>#DIV/0!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5">
        <v>0</v>
      </c>
      <c r="Q95" s="88" t="e">
        <f t="shared" si="81"/>
        <v>#DIV/0!</v>
      </c>
      <c r="R95" s="105">
        <v>0</v>
      </c>
      <c r="S95" s="88" t="e">
        <f t="shared" si="82"/>
        <v>#DIV/0!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>
        <v>0</v>
      </c>
    </row>
    <row r="96" s="122" customFormat="1" ht="24" customHeight="1" spans="1:26">
      <c r="A96" s="37"/>
      <c r="B96" s="83" t="s">
        <v>60</v>
      </c>
      <c r="C96" s="69">
        <v>0</v>
      </c>
      <c r="D96" s="69">
        <v>0</v>
      </c>
      <c r="E96" s="69">
        <v>0</v>
      </c>
      <c r="F96" s="69">
        <v>0</v>
      </c>
      <c r="G96" s="88" t="e">
        <f t="shared" si="79"/>
        <v>#DIV/0!</v>
      </c>
      <c r="H96" s="69">
        <v>0</v>
      </c>
      <c r="I96" s="69">
        <v>0</v>
      </c>
      <c r="J96" s="88" t="e">
        <f t="shared" si="80"/>
        <v>#DIV/0!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5">
        <v>0</v>
      </c>
      <c r="Q96" s="88" t="e">
        <f t="shared" si="81"/>
        <v>#DIV/0!</v>
      </c>
      <c r="R96" s="105">
        <v>0</v>
      </c>
      <c r="S96" s="88" t="e">
        <f t="shared" si="82"/>
        <v>#DIV/0!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>
        <v>0</v>
      </c>
    </row>
    <row r="97" s="122" customFormat="1" ht="24" customHeight="1" spans="1:26">
      <c r="A97" s="38"/>
      <c r="B97" s="86" t="s">
        <v>61</v>
      </c>
      <c r="C97" s="69">
        <v>0</v>
      </c>
      <c r="D97" s="69">
        <v>0</v>
      </c>
      <c r="E97" s="69">
        <v>0</v>
      </c>
      <c r="F97" s="69">
        <v>0</v>
      </c>
      <c r="G97" s="88" t="e">
        <f t="shared" si="79"/>
        <v>#DIV/0!</v>
      </c>
      <c r="H97" s="69">
        <v>0</v>
      </c>
      <c r="I97" s="69">
        <v>0</v>
      </c>
      <c r="J97" s="88" t="e">
        <f t="shared" si="80"/>
        <v>#DIV/0!</v>
      </c>
      <c r="K97" s="105">
        <v>0</v>
      </c>
      <c r="L97" s="105">
        <v>0</v>
      </c>
      <c r="M97" s="105">
        <v>0</v>
      </c>
      <c r="N97" s="105">
        <v>0</v>
      </c>
      <c r="O97" s="105">
        <v>0</v>
      </c>
      <c r="P97" s="105">
        <v>0</v>
      </c>
      <c r="Q97" s="88" t="e">
        <f t="shared" si="81"/>
        <v>#DIV/0!</v>
      </c>
      <c r="R97" s="105">
        <v>0</v>
      </c>
      <c r="S97" s="88" t="e">
        <f t="shared" si="82"/>
        <v>#DIV/0!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>
        <v>0</v>
      </c>
    </row>
    <row r="98" s="122" customFormat="1" ht="24" customHeight="1" spans="1:26">
      <c r="A98" s="38"/>
      <c r="B98" s="83" t="s">
        <v>62</v>
      </c>
      <c r="C98" s="69">
        <v>0</v>
      </c>
      <c r="D98" s="69">
        <v>0</v>
      </c>
      <c r="E98" s="69">
        <v>0</v>
      </c>
      <c r="F98" s="69">
        <v>0</v>
      </c>
      <c r="G98" s="88" t="e">
        <f t="shared" si="79"/>
        <v>#DIV/0!</v>
      </c>
      <c r="H98" s="69">
        <v>0</v>
      </c>
      <c r="I98" s="69">
        <v>0</v>
      </c>
      <c r="J98" s="88" t="e">
        <f t="shared" si="80"/>
        <v>#DIV/0!</v>
      </c>
      <c r="K98" s="105">
        <v>0</v>
      </c>
      <c r="L98" s="105">
        <v>0</v>
      </c>
      <c r="M98" s="105">
        <v>0</v>
      </c>
      <c r="N98" s="105">
        <v>0</v>
      </c>
      <c r="O98" s="105">
        <v>0</v>
      </c>
      <c r="P98" s="105">
        <v>0</v>
      </c>
      <c r="Q98" s="88" t="e">
        <f t="shared" si="81"/>
        <v>#DIV/0!</v>
      </c>
      <c r="R98" s="105">
        <v>0</v>
      </c>
      <c r="S98" s="88" t="e">
        <f t="shared" si="82"/>
        <v>#DIV/0!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>
        <v>0</v>
      </c>
    </row>
    <row r="99" s="122" customFormat="1" ht="24" customHeight="1" spans="1:26">
      <c r="A99" s="74" t="s">
        <v>78</v>
      </c>
      <c r="B99" s="74" t="s">
        <v>56</v>
      </c>
      <c r="C99" s="69"/>
      <c r="D99" s="69"/>
      <c r="E99" s="69"/>
      <c r="F99" s="69"/>
      <c r="G99" s="88"/>
      <c r="H99" s="69"/>
      <c r="I99" s="69"/>
      <c r="J99" s="88"/>
      <c r="K99" s="105"/>
      <c r="L99" s="105"/>
      <c r="M99" s="105"/>
      <c r="N99" s="105"/>
      <c r="O99" s="105"/>
      <c r="P99" s="105"/>
      <c r="Q99" s="88"/>
      <c r="R99" s="105"/>
      <c r="S99" s="88"/>
      <c r="T99" s="69"/>
      <c r="U99" s="69"/>
      <c r="V99" s="69"/>
      <c r="W99" s="69"/>
      <c r="X99" s="69"/>
      <c r="Y99" s="69"/>
      <c r="Z99" s="69"/>
    </row>
    <row r="100" s="122" customFormat="1" ht="24" customHeight="1" spans="1:26">
      <c r="A100" s="38"/>
      <c r="B100" s="83" t="s">
        <v>57</v>
      </c>
      <c r="C100" s="69"/>
      <c r="D100" s="69"/>
      <c r="E100" s="69"/>
      <c r="F100" s="69"/>
      <c r="G100" s="88"/>
      <c r="H100" s="69"/>
      <c r="I100" s="69"/>
      <c r="J100" s="88"/>
      <c r="K100" s="105"/>
      <c r="L100" s="105"/>
      <c r="M100" s="105"/>
      <c r="N100" s="105"/>
      <c r="O100" s="105"/>
      <c r="P100" s="105"/>
      <c r="Q100" s="88"/>
      <c r="R100" s="105"/>
      <c r="S100" s="88"/>
      <c r="T100" s="69"/>
      <c r="U100" s="69"/>
      <c r="V100" s="69"/>
      <c r="W100" s="69"/>
      <c r="X100" s="69"/>
      <c r="Y100" s="69"/>
      <c r="Z100" s="69"/>
    </row>
    <row r="101" s="122" customFormat="1" ht="24" customHeight="1" spans="1:26">
      <c r="A101" s="38"/>
      <c r="B101" s="83" t="s">
        <v>58</v>
      </c>
      <c r="C101" s="69"/>
      <c r="D101" s="69"/>
      <c r="E101" s="69"/>
      <c r="F101" s="69"/>
      <c r="G101" s="88"/>
      <c r="H101" s="69"/>
      <c r="I101" s="69"/>
      <c r="J101" s="88"/>
      <c r="K101" s="105"/>
      <c r="L101" s="105"/>
      <c r="M101" s="105"/>
      <c r="N101" s="105"/>
      <c r="O101" s="105"/>
      <c r="P101" s="105"/>
      <c r="Q101" s="88"/>
      <c r="R101" s="105"/>
      <c r="S101" s="88"/>
      <c r="T101" s="69"/>
      <c r="U101" s="69"/>
      <c r="V101" s="69"/>
      <c r="W101" s="69"/>
      <c r="X101" s="69"/>
      <c r="Y101" s="69"/>
      <c r="Z101" s="69"/>
    </row>
    <row r="102" s="122" customFormat="1" ht="24" customHeight="1" spans="1:26">
      <c r="A102" s="38"/>
      <c r="B102" s="83" t="s">
        <v>59</v>
      </c>
      <c r="C102" s="69"/>
      <c r="D102" s="69"/>
      <c r="E102" s="69"/>
      <c r="F102" s="69"/>
      <c r="G102" s="88"/>
      <c r="H102" s="69"/>
      <c r="I102" s="69"/>
      <c r="J102" s="88"/>
      <c r="K102" s="105"/>
      <c r="L102" s="105"/>
      <c r="M102" s="105"/>
      <c r="N102" s="105"/>
      <c r="O102" s="105"/>
      <c r="P102" s="105"/>
      <c r="Q102" s="88"/>
      <c r="R102" s="105"/>
      <c r="S102" s="88"/>
      <c r="T102" s="69"/>
      <c r="U102" s="69"/>
      <c r="V102" s="69"/>
      <c r="W102" s="69"/>
      <c r="X102" s="69"/>
      <c r="Y102" s="69"/>
      <c r="Z102" s="69"/>
    </row>
    <row r="103" s="122" customFormat="1" ht="24" customHeight="1" spans="1:26">
      <c r="A103" s="38"/>
      <c r="B103" s="83" t="s">
        <v>60</v>
      </c>
      <c r="C103" s="69"/>
      <c r="D103" s="69"/>
      <c r="E103" s="69"/>
      <c r="F103" s="69"/>
      <c r="G103" s="88"/>
      <c r="H103" s="69"/>
      <c r="I103" s="69"/>
      <c r="J103" s="88"/>
      <c r="K103" s="105"/>
      <c r="L103" s="105"/>
      <c r="M103" s="105"/>
      <c r="N103" s="105"/>
      <c r="O103" s="105"/>
      <c r="P103" s="105"/>
      <c r="Q103" s="88"/>
      <c r="R103" s="105"/>
      <c r="S103" s="88"/>
      <c r="T103" s="69"/>
      <c r="U103" s="69"/>
      <c r="V103" s="69"/>
      <c r="W103" s="69"/>
      <c r="X103" s="69"/>
      <c r="Y103" s="69"/>
      <c r="Z103" s="69"/>
    </row>
    <row r="104" s="122" customFormat="1" ht="24" customHeight="1" spans="1:26">
      <c r="A104" s="38"/>
      <c r="B104" s="86" t="s">
        <v>61</v>
      </c>
      <c r="C104" s="69"/>
      <c r="D104" s="69"/>
      <c r="E104" s="69"/>
      <c r="F104" s="69"/>
      <c r="G104" s="88"/>
      <c r="H104" s="69"/>
      <c r="I104" s="69"/>
      <c r="J104" s="88"/>
      <c r="K104" s="105"/>
      <c r="L104" s="105"/>
      <c r="M104" s="105"/>
      <c r="N104" s="105"/>
      <c r="O104" s="105"/>
      <c r="P104" s="105"/>
      <c r="Q104" s="88"/>
      <c r="R104" s="105"/>
      <c r="S104" s="88"/>
      <c r="T104" s="69"/>
      <c r="U104" s="69"/>
      <c r="V104" s="69"/>
      <c r="W104" s="69"/>
      <c r="X104" s="69"/>
      <c r="Y104" s="69"/>
      <c r="Z104" s="69"/>
    </row>
    <row r="105" s="122" customFormat="1" ht="24" customHeight="1" spans="1:26">
      <c r="A105" s="38"/>
      <c r="B105" s="83" t="s">
        <v>62</v>
      </c>
      <c r="C105" s="69"/>
      <c r="D105" s="69"/>
      <c r="E105" s="69"/>
      <c r="F105" s="69"/>
      <c r="G105" s="88"/>
      <c r="H105" s="69"/>
      <c r="I105" s="69"/>
      <c r="J105" s="88"/>
      <c r="K105" s="105"/>
      <c r="L105" s="105"/>
      <c r="M105" s="105"/>
      <c r="N105" s="105"/>
      <c r="O105" s="105"/>
      <c r="P105" s="105"/>
      <c r="Q105" s="88"/>
      <c r="R105" s="105"/>
      <c r="S105" s="88"/>
      <c r="T105" s="69"/>
      <c r="U105" s="69"/>
      <c r="V105" s="69"/>
      <c r="W105" s="69"/>
      <c r="X105" s="69"/>
      <c r="Y105" s="69"/>
      <c r="Z105" s="69"/>
    </row>
    <row r="106" s="124" customFormat="1" ht="19" customHeight="1" spans="1:26">
      <c r="A106" s="2"/>
      <c r="B106" s="18" t="s">
        <v>81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4" customFormat="1" ht="19" customHeight="1" spans="1:26">
      <c r="A107" s="2" t="s">
        <v>83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4" customFormat="1" ht="19" customHeight="1" spans="1:26">
      <c r="A108" s="2" t="s">
        <v>84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4" customFormat="1" ht="19" customHeight="1" spans="1:26">
      <c r="A109" s="2" t="s">
        <v>85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4" customFormat="1" ht="19" customHeight="1" spans="1:26">
      <c r="A110" s="2" t="s">
        <v>86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4" customFormat="1" ht="19" customHeight="1" spans="1:26">
      <c r="A111" s="2" t="s">
        <v>87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11"/>
  <sheetViews>
    <sheetView view="pageBreakPreview" zoomScale="80" zoomScaleNormal="80" zoomScaleSheetLayoutView="80" workbookViewId="0">
      <pane ySplit="7" topLeftCell="A8" activePane="bottomLeft" state="frozen"/>
      <selection/>
      <selection pane="bottomLeft" activeCell="R13" sqref="R13"/>
    </sheetView>
  </sheetViews>
  <sheetFormatPr defaultColWidth="9" defaultRowHeight="32" customHeight="1"/>
  <cols>
    <col min="1" max="1" width="15.4666666666667" style="63" customWidth="1"/>
    <col min="2" max="2" width="15.2833333333333" style="63" customWidth="1"/>
    <col min="3" max="3" width="6.8" style="64" customWidth="1"/>
    <col min="4" max="4" width="9.55833333333333" style="63" customWidth="1"/>
    <col min="5" max="5" width="6.8" style="63" customWidth="1"/>
    <col min="6" max="6" width="9.40833333333333" style="63" customWidth="1"/>
    <col min="7" max="7" width="7.90833333333333" style="63" customWidth="1"/>
    <col min="8" max="8" width="5.5" style="63" customWidth="1"/>
    <col min="9" max="9" width="9.40833333333333" style="63" customWidth="1"/>
    <col min="10" max="10" width="7.34166666666667" style="63" customWidth="1"/>
    <col min="11" max="11" width="12.2083333333333" style="65" customWidth="1"/>
    <col min="12" max="12" width="11.3166666666667" style="65" customWidth="1"/>
    <col min="13" max="13" width="9.26666666666667" style="65" customWidth="1"/>
    <col min="14" max="14" width="11.6083333333333" style="65" customWidth="1"/>
    <col min="15" max="15" width="6.325" style="65" customWidth="1"/>
    <col min="16" max="16" width="9.25833333333333" style="63" customWidth="1"/>
    <col min="17" max="17" width="8.325" style="63" customWidth="1"/>
    <col min="18" max="18" width="13.525" style="65" customWidth="1"/>
    <col min="19" max="19" width="10" style="63" customWidth="1"/>
    <col min="20" max="20" width="6.125" style="63" customWidth="1"/>
    <col min="21" max="21" width="7.375" style="63" customWidth="1"/>
    <col min="22" max="22" width="5.875" style="63" customWidth="1"/>
    <col min="23" max="23" width="5.625" style="63" customWidth="1"/>
    <col min="24" max="24" width="7.5" style="63" customWidth="1"/>
    <col min="25" max="25" width="7.79166666666667" style="63" customWidth="1"/>
    <col min="26" max="16384" width="9" style="63"/>
  </cols>
  <sheetData>
    <row r="1" s="1" customFormat="1" customHeight="1" spans="1:26">
      <c r="A1" s="66" t="s">
        <v>124</v>
      </c>
      <c r="B1" s="67"/>
      <c r="C1" s="67"/>
      <c r="D1" s="67"/>
      <c r="E1" s="67"/>
      <c r="F1" s="67"/>
      <c r="G1" s="67"/>
      <c r="H1" s="67"/>
      <c r="I1" s="67"/>
      <c r="J1" s="67"/>
      <c r="K1" s="95"/>
      <c r="L1" s="95"/>
      <c r="M1" s="95"/>
      <c r="N1" s="95"/>
      <c r="O1" s="95"/>
      <c r="P1" s="95"/>
      <c r="Q1" s="67"/>
      <c r="R1" s="95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125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126</v>
      </c>
      <c r="W2" s="19"/>
      <c r="X2" s="19"/>
      <c r="Y2" s="19"/>
    </row>
    <row r="3" s="16" customFormat="1" ht="22" customHeight="1" spans="1:26">
      <c r="A3" s="68" t="s">
        <v>90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96" t="s">
        <v>91</v>
      </c>
      <c r="L3" s="96"/>
      <c r="M3" s="96"/>
      <c r="N3" s="96"/>
      <c r="O3" s="96"/>
      <c r="P3" s="96"/>
      <c r="Q3" s="35"/>
      <c r="R3" s="96"/>
      <c r="S3" s="35"/>
      <c r="T3" s="35" t="s">
        <v>92</v>
      </c>
      <c r="U3" s="35"/>
      <c r="V3" s="35"/>
      <c r="W3" s="35"/>
      <c r="X3" s="35"/>
      <c r="Y3" s="35"/>
      <c r="Z3" s="35" t="s">
        <v>93</v>
      </c>
    </row>
    <row r="4" s="16" customFormat="1" ht="19" customHeight="1" spans="1:26">
      <c r="A4" s="68"/>
      <c r="B4" s="35" t="s">
        <v>94</v>
      </c>
      <c r="C4" s="35" t="s">
        <v>95</v>
      </c>
      <c r="D4" s="35"/>
      <c r="E4" s="35" t="s">
        <v>11</v>
      </c>
      <c r="F4" s="35"/>
      <c r="G4" s="35"/>
      <c r="H4" s="35" t="s">
        <v>12</v>
      </c>
      <c r="I4" s="35"/>
      <c r="J4" s="35"/>
      <c r="K4" s="96" t="s">
        <v>96</v>
      </c>
      <c r="L4" s="96"/>
      <c r="M4" s="96"/>
      <c r="N4" s="96"/>
      <c r="O4" s="96"/>
      <c r="P4" s="97" t="s">
        <v>97</v>
      </c>
      <c r="Q4" s="68" t="s">
        <v>15</v>
      </c>
      <c r="R4" s="97" t="s">
        <v>98</v>
      </c>
      <c r="S4" s="68" t="s">
        <v>15</v>
      </c>
      <c r="T4" s="35" t="s">
        <v>99</v>
      </c>
      <c r="U4" s="35"/>
      <c r="V4" s="35"/>
      <c r="W4" s="35"/>
      <c r="X4" s="35" t="s">
        <v>100</v>
      </c>
      <c r="Y4" s="35"/>
      <c r="Z4" s="35"/>
    </row>
    <row r="5" s="16" customFormat="1" customHeight="1" spans="1:26">
      <c r="A5" s="68"/>
      <c r="B5" s="35"/>
      <c r="C5" s="69" t="s">
        <v>101</v>
      </c>
      <c r="D5" s="69" t="s">
        <v>102</v>
      </c>
      <c r="E5" s="69" t="s">
        <v>101</v>
      </c>
      <c r="F5" s="69" t="s">
        <v>102</v>
      </c>
      <c r="G5" s="68" t="s">
        <v>15</v>
      </c>
      <c r="H5" s="69" t="s">
        <v>101</v>
      </c>
      <c r="I5" s="69" t="s">
        <v>102</v>
      </c>
      <c r="J5" s="68" t="s">
        <v>103</v>
      </c>
      <c r="K5" s="97" t="s">
        <v>104</v>
      </c>
      <c r="L5" s="96" t="s">
        <v>105</v>
      </c>
      <c r="M5" s="96"/>
      <c r="N5" s="96"/>
      <c r="O5" s="97" t="s">
        <v>106</v>
      </c>
      <c r="P5" s="97"/>
      <c r="Q5" s="68"/>
      <c r="R5" s="97"/>
      <c r="S5" s="68"/>
      <c r="T5" s="68" t="s">
        <v>107</v>
      </c>
      <c r="U5" s="68" t="s">
        <v>26</v>
      </c>
      <c r="V5" s="68" t="s">
        <v>108</v>
      </c>
      <c r="W5" s="68" t="s">
        <v>109</v>
      </c>
      <c r="X5" s="35" t="s">
        <v>110</v>
      </c>
      <c r="Y5" s="35" t="s">
        <v>111</v>
      </c>
      <c r="Z5" s="35"/>
    </row>
    <row r="6" s="16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98"/>
      <c r="L6" s="97" t="s">
        <v>107</v>
      </c>
      <c r="M6" s="96" t="s">
        <v>112</v>
      </c>
      <c r="N6" s="97" t="s">
        <v>113</v>
      </c>
      <c r="O6" s="97"/>
      <c r="P6" s="97"/>
      <c r="Q6" s="68"/>
      <c r="R6" s="97"/>
      <c r="S6" s="68"/>
      <c r="T6" s="108"/>
      <c r="U6" s="108"/>
      <c r="V6" s="108"/>
      <c r="W6" s="108"/>
      <c r="X6" s="36"/>
      <c r="Y6" s="36"/>
      <c r="Z6" s="35"/>
    </row>
    <row r="7" s="53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99" t="s">
        <v>37</v>
      </c>
      <c r="L7" s="99" t="s">
        <v>38</v>
      </c>
      <c r="M7" s="100"/>
      <c r="N7" s="99"/>
      <c r="O7" s="99"/>
      <c r="P7" s="99" t="s">
        <v>39</v>
      </c>
      <c r="Q7" s="73" t="s">
        <v>40</v>
      </c>
      <c r="R7" s="99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4" customFormat="1" customHeight="1" spans="1:26">
      <c r="A8" s="23" t="s">
        <v>43</v>
      </c>
      <c r="B8" s="74" t="s">
        <v>119</v>
      </c>
      <c r="C8" s="75">
        <f t="shared" ref="C8:F8" si="0">SUM(C15,C22,C29,C36,C43,C50,C57,C64,C71,C78,C85,C92,C99)</f>
        <v>1209</v>
      </c>
      <c r="D8" s="75">
        <f t="shared" si="0"/>
        <v>1084.951</v>
      </c>
      <c r="E8" s="75">
        <f t="shared" si="0"/>
        <v>1209</v>
      </c>
      <c r="F8" s="75">
        <f t="shared" si="0"/>
        <v>1084.899</v>
      </c>
      <c r="G8" s="76">
        <f t="shared" ref="G8:G71" si="1">E8/C8</f>
        <v>1</v>
      </c>
      <c r="H8" s="75">
        <f t="shared" ref="H8:P8" si="2">SUM(H15,H22,H29,H36,H43,H50,H57,H64,H71,H78,H85,H92,H99)</f>
        <v>358</v>
      </c>
      <c r="I8" s="75">
        <f t="shared" si="2"/>
        <v>233.048</v>
      </c>
      <c r="J8" s="76">
        <f t="shared" ref="J8:J71" si="3">H8/C8</f>
        <v>0.296112489660877</v>
      </c>
      <c r="K8" s="101">
        <f t="shared" si="2"/>
        <v>48050.84039</v>
      </c>
      <c r="L8" s="101">
        <f t="shared" si="2"/>
        <v>47646.84039</v>
      </c>
      <c r="M8" s="101">
        <f t="shared" si="2"/>
        <v>27085.41039</v>
      </c>
      <c r="N8" s="101">
        <f t="shared" si="2"/>
        <v>20561.43</v>
      </c>
      <c r="O8" s="101">
        <f t="shared" si="2"/>
        <v>404</v>
      </c>
      <c r="P8" s="101">
        <f t="shared" si="2"/>
        <v>36215.43339</v>
      </c>
      <c r="Q8" s="76">
        <f t="shared" ref="Q8:Q71" si="4">P8/K8</f>
        <v>0.753689906275539</v>
      </c>
      <c r="R8" s="101">
        <f t="shared" ref="R8:Y8" si="5">SUM(R15,R22,R29,R36,R43,R50,R57,R64,R71,R78,R85,R92,R99)</f>
        <v>28291.221078</v>
      </c>
      <c r="S8" s="76">
        <f t="shared" ref="S8:S71" si="6">R8/L8</f>
        <v>0.59376909038312</v>
      </c>
      <c r="T8" s="75">
        <f t="shared" si="5"/>
        <v>725</v>
      </c>
      <c r="U8" s="75">
        <f t="shared" si="5"/>
        <v>487</v>
      </c>
      <c r="V8" s="75">
        <f t="shared" si="5"/>
        <v>99</v>
      </c>
      <c r="W8" s="75">
        <f t="shared" si="5"/>
        <v>200</v>
      </c>
      <c r="X8" s="75">
        <f t="shared" si="5"/>
        <v>75362</v>
      </c>
      <c r="Y8" s="75">
        <f t="shared" si="5"/>
        <v>285799</v>
      </c>
      <c r="Z8" s="75"/>
    </row>
    <row r="9" s="4" customFormat="1" customHeight="1" spans="1:26">
      <c r="A9" s="27"/>
      <c r="B9" s="77" t="s">
        <v>120</v>
      </c>
      <c r="C9" s="78">
        <f t="shared" ref="C9:F9" si="7">C10+C11</f>
        <v>320</v>
      </c>
      <c r="D9" s="78">
        <f t="shared" si="7"/>
        <v>422.651</v>
      </c>
      <c r="E9" s="78">
        <f t="shared" si="7"/>
        <v>320</v>
      </c>
      <c r="F9" s="78">
        <f t="shared" si="7"/>
        <v>422.599</v>
      </c>
      <c r="G9" s="79">
        <f t="shared" si="1"/>
        <v>1</v>
      </c>
      <c r="H9" s="78">
        <f t="shared" ref="H9:P9" si="8">H10+H11</f>
        <v>113</v>
      </c>
      <c r="I9" s="78">
        <f t="shared" si="8"/>
        <v>92.048</v>
      </c>
      <c r="J9" s="79">
        <f t="shared" si="3"/>
        <v>0.353125</v>
      </c>
      <c r="K9" s="102">
        <f t="shared" si="8"/>
        <v>18859.80864</v>
      </c>
      <c r="L9" s="102">
        <f t="shared" si="8"/>
        <v>18847.80864</v>
      </c>
      <c r="M9" s="102">
        <f t="shared" si="8"/>
        <v>13457.08964</v>
      </c>
      <c r="N9" s="102">
        <f t="shared" si="8"/>
        <v>5390.719</v>
      </c>
      <c r="O9" s="102">
        <f t="shared" si="8"/>
        <v>12</v>
      </c>
      <c r="P9" s="102">
        <f t="shared" si="8"/>
        <v>15352.56864</v>
      </c>
      <c r="Q9" s="79">
        <f t="shared" si="4"/>
        <v>0.814036289182624</v>
      </c>
      <c r="R9" s="102">
        <f t="shared" ref="R9:Y9" si="9">R10+R11</f>
        <v>12388.551932</v>
      </c>
      <c r="S9" s="79">
        <f t="shared" si="6"/>
        <v>0.657294021210945</v>
      </c>
      <c r="T9" s="78">
        <f t="shared" si="9"/>
        <v>240</v>
      </c>
      <c r="U9" s="78">
        <f t="shared" si="9"/>
        <v>128</v>
      </c>
      <c r="V9" s="78">
        <f t="shared" si="9"/>
        <v>11</v>
      </c>
      <c r="W9" s="78">
        <f t="shared" si="9"/>
        <v>106</v>
      </c>
      <c r="X9" s="78">
        <f t="shared" si="9"/>
        <v>22281</v>
      </c>
      <c r="Y9" s="78">
        <f t="shared" si="9"/>
        <v>85551</v>
      </c>
      <c r="Z9" s="78"/>
    </row>
    <row r="10" s="54" customFormat="1" ht="24" customHeight="1" spans="1:26">
      <c r="A10" s="31"/>
      <c r="B10" s="77" t="s">
        <v>46</v>
      </c>
      <c r="C10" s="27">
        <f t="shared" ref="C10:F10" si="10">SUM(C17,C24,C31,C38,C45,C52,C59,C66,C73,C80,C87,C94,C101)</f>
        <v>40</v>
      </c>
      <c r="D10" s="27">
        <f t="shared" si="10"/>
        <v>66.858</v>
      </c>
      <c r="E10" s="27">
        <f t="shared" si="10"/>
        <v>40</v>
      </c>
      <c r="F10" s="27">
        <f t="shared" si="10"/>
        <v>66.306</v>
      </c>
      <c r="G10" s="79">
        <f t="shared" si="1"/>
        <v>1</v>
      </c>
      <c r="H10" s="27">
        <f t="shared" ref="H10:P10" si="11">SUM(H17,H24,H31,H38,H45,H52,H59,H66,H73,H80,H87,H94,H101)</f>
        <v>7</v>
      </c>
      <c r="I10" s="27">
        <f t="shared" si="11"/>
        <v>9.52</v>
      </c>
      <c r="J10" s="79">
        <f t="shared" si="3"/>
        <v>0.175</v>
      </c>
      <c r="K10" s="100">
        <f t="shared" si="11"/>
        <v>1993.67934</v>
      </c>
      <c r="L10" s="100">
        <f t="shared" si="11"/>
        <v>1993.67934</v>
      </c>
      <c r="M10" s="100">
        <f t="shared" si="11"/>
        <v>823.54874</v>
      </c>
      <c r="N10" s="100">
        <f t="shared" si="11"/>
        <v>1170.1306</v>
      </c>
      <c r="O10" s="100">
        <f t="shared" si="11"/>
        <v>0</v>
      </c>
      <c r="P10" s="100">
        <f t="shared" si="11"/>
        <v>1746.54934</v>
      </c>
      <c r="Q10" s="79">
        <f t="shared" si="4"/>
        <v>0.876043255782547</v>
      </c>
      <c r="R10" s="100">
        <f t="shared" ref="R10:Y10" si="12">SUM(R17,R24,R31,R38,R45,R52,R59,R66,R73,R80,R87,R94,R101)</f>
        <v>1026.47972</v>
      </c>
      <c r="S10" s="79">
        <f t="shared" si="6"/>
        <v>0.514867009656628</v>
      </c>
      <c r="T10" s="27">
        <f t="shared" si="12"/>
        <v>43</v>
      </c>
      <c r="U10" s="27">
        <f t="shared" si="12"/>
        <v>31</v>
      </c>
      <c r="V10" s="27">
        <f t="shared" si="12"/>
        <v>2</v>
      </c>
      <c r="W10" s="27">
        <f t="shared" si="12"/>
        <v>11</v>
      </c>
      <c r="X10" s="27">
        <f t="shared" si="12"/>
        <v>5014</v>
      </c>
      <c r="Y10" s="27">
        <f t="shared" si="12"/>
        <v>19244</v>
      </c>
      <c r="Z10" s="31"/>
    </row>
    <row r="11" s="54" customFormat="1" ht="24" customHeight="1" spans="1:26">
      <c r="A11" s="31"/>
      <c r="B11" s="77" t="s">
        <v>47</v>
      </c>
      <c r="C11" s="27">
        <f t="shared" ref="C11:F11" si="13">SUM(C18,C25,C32,C39,C46,C53,C60,C67,C74,C81,C88,C95,C102)</f>
        <v>280</v>
      </c>
      <c r="D11" s="27">
        <f t="shared" si="13"/>
        <v>355.793</v>
      </c>
      <c r="E11" s="27">
        <f t="shared" si="13"/>
        <v>280</v>
      </c>
      <c r="F11" s="27">
        <f t="shared" si="13"/>
        <v>356.293</v>
      </c>
      <c r="G11" s="79">
        <f t="shared" si="1"/>
        <v>1</v>
      </c>
      <c r="H11" s="27">
        <f t="shared" ref="H11:P11" si="14">SUM(H18,H25,H32,H39,H46,H53,H60,H67,H74,H81,H88,H95,H102)</f>
        <v>106</v>
      </c>
      <c r="I11" s="27">
        <f t="shared" si="14"/>
        <v>82.528</v>
      </c>
      <c r="J11" s="79">
        <f t="shared" si="3"/>
        <v>0.378571428571429</v>
      </c>
      <c r="K11" s="100">
        <f t="shared" si="14"/>
        <v>16866.1293</v>
      </c>
      <c r="L11" s="100">
        <f t="shared" si="14"/>
        <v>16854.1293</v>
      </c>
      <c r="M11" s="100">
        <f t="shared" si="14"/>
        <v>12633.5409</v>
      </c>
      <c r="N11" s="100">
        <f t="shared" si="14"/>
        <v>4220.5884</v>
      </c>
      <c r="O11" s="100">
        <f t="shared" si="14"/>
        <v>12</v>
      </c>
      <c r="P11" s="100">
        <f t="shared" si="14"/>
        <v>13606.0193</v>
      </c>
      <c r="Q11" s="79">
        <f t="shared" si="4"/>
        <v>0.806706687585989</v>
      </c>
      <c r="R11" s="100">
        <f t="shared" ref="R11:Y11" si="15">SUM(R18,R25,R32,R39,R46,R53,R60,R67,R74,R81,R88,R95,R102)</f>
        <v>11362.072212</v>
      </c>
      <c r="S11" s="79">
        <f t="shared" si="6"/>
        <v>0.674141749464329</v>
      </c>
      <c r="T11" s="27">
        <f t="shared" si="15"/>
        <v>197</v>
      </c>
      <c r="U11" s="27">
        <f t="shared" si="15"/>
        <v>97</v>
      </c>
      <c r="V11" s="27">
        <f t="shared" si="15"/>
        <v>9</v>
      </c>
      <c r="W11" s="27">
        <f t="shared" si="15"/>
        <v>95</v>
      </c>
      <c r="X11" s="27">
        <f t="shared" si="15"/>
        <v>17267</v>
      </c>
      <c r="Y11" s="27">
        <f t="shared" si="15"/>
        <v>66307</v>
      </c>
      <c r="Z11" s="31"/>
    </row>
    <row r="12" s="54" customFormat="1" ht="24" customHeight="1" spans="1:26">
      <c r="A12" s="31"/>
      <c r="B12" s="77" t="s">
        <v>121</v>
      </c>
      <c r="C12" s="27">
        <f t="shared" ref="C12:F12" si="16">SUM(C19,C26,C33,C40,C47,C54,C61,C68,C75,C82,C89,C96,C103)</f>
        <v>50</v>
      </c>
      <c r="D12" s="27">
        <f t="shared" si="16"/>
        <v>662.3</v>
      </c>
      <c r="E12" s="27">
        <f t="shared" si="16"/>
        <v>50</v>
      </c>
      <c r="F12" s="27">
        <f t="shared" si="16"/>
        <v>662.3</v>
      </c>
      <c r="G12" s="79">
        <f t="shared" si="1"/>
        <v>1</v>
      </c>
      <c r="H12" s="27">
        <f t="shared" ref="H12:P12" si="17">SUM(H19,H26,H33,H40,H47,H54,H61,H68,H75,H82,H89,H96,H103)</f>
        <v>12</v>
      </c>
      <c r="I12" s="27">
        <f t="shared" si="17"/>
        <v>141</v>
      </c>
      <c r="J12" s="79">
        <f t="shared" si="3"/>
        <v>0.24</v>
      </c>
      <c r="K12" s="100">
        <f t="shared" si="17"/>
        <v>2751.09077</v>
      </c>
      <c r="L12" s="100">
        <f t="shared" si="17"/>
        <v>2647.09077</v>
      </c>
      <c r="M12" s="100">
        <f t="shared" si="17"/>
        <v>1464.10157</v>
      </c>
      <c r="N12" s="100">
        <f t="shared" si="17"/>
        <v>1182.9892</v>
      </c>
      <c r="O12" s="100">
        <f t="shared" si="17"/>
        <v>104</v>
      </c>
      <c r="P12" s="100">
        <f t="shared" si="17"/>
        <v>2457.11077</v>
      </c>
      <c r="Q12" s="79">
        <f t="shared" si="4"/>
        <v>0.893140566932293</v>
      </c>
      <c r="R12" s="100">
        <f t="shared" ref="R12:Y12" si="18">SUM(R19,R26,R33,R40,R47,R54,R61,R68,R75,R82,R89,R96,R103)</f>
        <v>1700.32192</v>
      </c>
      <c r="S12" s="79">
        <f t="shared" si="6"/>
        <v>0.642336084304355</v>
      </c>
      <c r="T12" s="27">
        <f t="shared" si="18"/>
        <v>52</v>
      </c>
      <c r="U12" s="27">
        <f t="shared" si="18"/>
        <v>31</v>
      </c>
      <c r="V12" s="27">
        <f t="shared" si="18"/>
        <v>7</v>
      </c>
      <c r="W12" s="27">
        <f t="shared" si="18"/>
        <v>14</v>
      </c>
      <c r="X12" s="27">
        <f t="shared" si="18"/>
        <v>5326</v>
      </c>
      <c r="Y12" s="27">
        <f t="shared" si="18"/>
        <v>18666</v>
      </c>
      <c r="Z12" s="31"/>
    </row>
    <row r="13" s="54" customFormat="1" ht="24" customHeight="1" spans="1:26">
      <c r="A13" s="31"/>
      <c r="B13" s="80" t="s">
        <v>122</v>
      </c>
      <c r="C13" s="27">
        <f t="shared" ref="C13:F13" si="19">SUM(C20,C27,C34,C41,C48,C55,C62,C69,C76,C83,C90,C97,C104)</f>
        <v>250</v>
      </c>
      <c r="D13" s="27">
        <f t="shared" si="19"/>
        <v>0</v>
      </c>
      <c r="E13" s="27">
        <f t="shared" si="19"/>
        <v>250</v>
      </c>
      <c r="F13" s="27">
        <f t="shared" si="19"/>
        <v>0</v>
      </c>
      <c r="G13" s="79">
        <f t="shared" si="1"/>
        <v>1</v>
      </c>
      <c r="H13" s="27">
        <f t="shared" ref="H13:P13" si="20">SUM(H20,H27,H34,H41,H48,H55,H62,H69,H76,H83,H90,H97,H104)</f>
        <v>37</v>
      </c>
      <c r="I13" s="27">
        <f t="shared" si="20"/>
        <v>0</v>
      </c>
      <c r="J13" s="79">
        <f t="shared" si="3"/>
        <v>0.148</v>
      </c>
      <c r="K13" s="100">
        <f t="shared" si="20"/>
        <v>5725.165</v>
      </c>
      <c r="L13" s="100">
        <f t="shared" si="20"/>
        <v>5725.165</v>
      </c>
      <c r="M13" s="100">
        <f t="shared" si="20"/>
        <v>3800.115</v>
      </c>
      <c r="N13" s="100">
        <f t="shared" si="20"/>
        <v>1925.05</v>
      </c>
      <c r="O13" s="100">
        <f t="shared" si="20"/>
        <v>0</v>
      </c>
      <c r="P13" s="100">
        <f t="shared" si="20"/>
        <v>3723.743</v>
      </c>
      <c r="Q13" s="79">
        <f t="shared" si="4"/>
        <v>0.650416712880764</v>
      </c>
      <c r="R13" s="100">
        <f t="shared" ref="R13:Y13" si="21">SUM(R20,R27,R34,R41,R48,R55,R62,R69,R76,R83,R90,R97,R104)</f>
        <v>2426.836124</v>
      </c>
      <c r="S13" s="79">
        <f t="shared" si="6"/>
        <v>0.423889289478993</v>
      </c>
      <c r="T13" s="27">
        <f t="shared" si="21"/>
        <v>157</v>
      </c>
      <c r="U13" s="27">
        <f t="shared" si="21"/>
        <v>103</v>
      </c>
      <c r="V13" s="27">
        <f t="shared" si="21"/>
        <v>17</v>
      </c>
      <c r="W13" s="27">
        <f t="shared" si="21"/>
        <v>45</v>
      </c>
      <c r="X13" s="27">
        <f t="shared" si="21"/>
        <v>14468</v>
      </c>
      <c r="Y13" s="27">
        <f t="shared" si="21"/>
        <v>57574</v>
      </c>
      <c r="Z13" s="31"/>
    </row>
    <row r="14" s="54" customFormat="1" ht="24" customHeight="1" spans="1:26">
      <c r="A14" s="31"/>
      <c r="B14" s="77" t="s">
        <v>123</v>
      </c>
      <c r="C14" s="27">
        <f t="shared" ref="C14:F14" si="22">SUM(C21,C28,C35,C42,C49,C56,C63,C70,C77,C84,C91,C98,C105)</f>
        <v>589</v>
      </c>
      <c r="D14" s="27">
        <f t="shared" si="22"/>
        <v>0</v>
      </c>
      <c r="E14" s="27">
        <f t="shared" si="22"/>
        <v>589</v>
      </c>
      <c r="F14" s="27">
        <f t="shared" si="22"/>
        <v>0</v>
      </c>
      <c r="G14" s="79">
        <f t="shared" si="1"/>
        <v>1</v>
      </c>
      <c r="H14" s="27">
        <f t="shared" ref="H14:P14" si="23">SUM(H21,H28,H35,H42,H49,H56,H63,H70,H77,H84,H91,H98,H105)</f>
        <v>196</v>
      </c>
      <c r="I14" s="27">
        <f t="shared" si="23"/>
        <v>0</v>
      </c>
      <c r="J14" s="79">
        <f t="shared" si="3"/>
        <v>0.33276740237691</v>
      </c>
      <c r="K14" s="100">
        <f t="shared" si="23"/>
        <v>20714.77598</v>
      </c>
      <c r="L14" s="100">
        <f t="shared" si="23"/>
        <v>20426.77598</v>
      </c>
      <c r="M14" s="100">
        <f t="shared" si="23"/>
        <v>8364.10418</v>
      </c>
      <c r="N14" s="100">
        <f t="shared" si="23"/>
        <v>12062.6718</v>
      </c>
      <c r="O14" s="100">
        <f t="shared" si="23"/>
        <v>288</v>
      </c>
      <c r="P14" s="100">
        <f t="shared" si="23"/>
        <v>14682.01098</v>
      </c>
      <c r="Q14" s="79">
        <f t="shared" si="4"/>
        <v>0.708769961798062</v>
      </c>
      <c r="R14" s="100">
        <f t="shared" ref="R14:Y14" si="24">SUM(R21,R28,R35,R42,R49,R56,R63,R70,R77,R84,R91,R98,R105)</f>
        <v>11775.511102</v>
      </c>
      <c r="S14" s="79">
        <f t="shared" si="6"/>
        <v>0.576474286178567</v>
      </c>
      <c r="T14" s="27">
        <f t="shared" si="24"/>
        <v>240</v>
      </c>
      <c r="U14" s="27">
        <f t="shared" si="24"/>
        <v>189</v>
      </c>
      <c r="V14" s="27">
        <f t="shared" si="24"/>
        <v>32</v>
      </c>
      <c r="W14" s="27">
        <f t="shared" si="24"/>
        <v>35</v>
      </c>
      <c r="X14" s="27">
        <f t="shared" si="24"/>
        <v>33287</v>
      </c>
      <c r="Y14" s="27">
        <f t="shared" si="24"/>
        <v>124008</v>
      </c>
      <c r="Z14" s="31"/>
    </row>
    <row r="15" s="4" customFormat="1" customHeight="1" spans="1:26">
      <c r="A15" s="33" t="s">
        <v>51</v>
      </c>
      <c r="B15" s="74" t="s">
        <v>56</v>
      </c>
      <c r="C15" s="81">
        <f t="shared" ref="C15:F15" si="25">SUM(C16+C19+C20+C21)</f>
        <v>196</v>
      </c>
      <c r="D15" s="81">
        <f t="shared" si="25"/>
        <v>146.695</v>
      </c>
      <c r="E15" s="81">
        <f t="shared" si="25"/>
        <v>196</v>
      </c>
      <c r="F15" s="81">
        <f t="shared" si="25"/>
        <v>146.695</v>
      </c>
      <c r="G15" s="82">
        <f t="shared" si="1"/>
        <v>1</v>
      </c>
      <c r="H15" s="81">
        <f t="shared" ref="H15:P15" si="26">SUM(H16+H19+H20+H21)</f>
        <v>38</v>
      </c>
      <c r="I15" s="81">
        <f t="shared" si="26"/>
        <v>7.9</v>
      </c>
      <c r="J15" s="82">
        <f t="shared" si="3"/>
        <v>0.193877551020408</v>
      </c>
      <c r="K15" s="103">
        <f>SUM(K16+K19+K20+K21)</f>
        <v>5578.45</v>
      </c>
      <c r="L15" s="103">
        <f t="shared" si="26"/>
        <v>5578.45</v>
      </c>
      <c r="M15" s="103">
        <f t="shared" si="26"/>
        <v>4192.85</v>
      </c>
      <c r="N15" s="103">
        <f t="shared" si="26"/>
        <v>1385.6</v>
      </c>
      <c r="O15" s="103">
        <f t="shared" si="26"/>
        <v>0</v>
      </c>
      <c r="P15" s="103">
        <f t="shared" si="26"/>
        <v>4221.58</v>
      </c>
      <c r="Q15" s="82">
        <f t="shared" si="4"/>
        <v>0.756765768268964</v>
      </c>
      <c r="R15" s="103">
        <f t="shared" ref="R15:Z15" si="27">SUM(R16+R19+R20+R21)</f>
        <v>3076.3448</v>
      </c>
      <c r="S15" s="82">
        <f t="shared" si="6"/>
        <v>0.55146945836209</v>
      </c>
      <c r="T15" s="81">
        <f t="shared" si="27"/>
        <v>156</v>
      </c>
      <c r="U15" s="81">
        <f t="shared" si="27"/>
        <v>74</v>
      </c>
      <c r="V15" s="81">
        <f t="shared" si="27"/>
        <v>0</v>
      </c>
      <c r="W15" s="81">
        <f t="shared" si="27"/>
        <v>82</v>
      </c>
      <c r="X15" s="81">
        <f t="shared" si="27"/>
        <v>13712</v>
      </c>
      <c r="Y15" s="81">
        <f t="shared" si="27"/>
        <v>55940</v>
      </c>
      <c r="Z15" s="81">
        <f t="shared" si="27"/>
        <v>0</v>
      </c>
    </row>
    <row r="16" s="55" customFormat="1" customHeight="1" spans="1:26">
      <c r="A16" s="35"/>
      <c r="B16" s="83" t="s">
        <v>57</v>
      </c>
      <c r="C16" s="84">
        <f t="shared" ref="C16:F16" si="28">C17+C18</f>
        <v>70</v>
      </c>
      <c r="D16" s="84">
        <f t="shared" si="28"/>
        <v>112.995</v>
      </c>
      <c r="E16" s="84">
        <f t="shared" si="28"/>
        <v>70</v>
      </c>
      <c r="F16" s="84">
        <f t="shared" si="28"/>
        <v>112.995</v>
      </c>
      <c r="G16" s="85">
        <f t="shared" si="1"/>
        <v>1</v>
      </c>
      <c r="H16" s="84">
        <f t="shared" ref="H16:N16" si="29">H17+H18</f>
        <v>5</v>
      </c>
      <c r="I16" s="84">
        <f t="shared" si="29"/>
        <v>7.9</v>
      </c>
      <c r="J16" s="85">
        <f t="shared" si="3"/>
        <v>0.0714285714285714</v>
      </c>
      <c r="K16" s="104">
        <f t="shared" si="29"/>
        <v>3794.08</v>
      </c>
      <c r="L16" s="104">
        <f t="shared" si="29"/>
        <v>3794.08</v>
      </c>
      <c r="M16" s="104">
        <f t="shared" si="29"/>
        <v>3294.08</v>
      </c>
      <c r="N16" s="104">
        <f t="shared" si="29"/>
        <v>500</v>
      </c>
      <c r="O16" s="104">
        <v>0</v>
      </c>
      <c r="P16" s="84">
        <f t="shared" ref="P16:Y16" si="30">P17+P18</f>
        <v>3098.75</v>
      </c>
      <c r="Q16" s="85">
        <f t="shared" si="4"/>
        <v>0.816732910218024</v>
      </c>
      <c r="R16" s="104">
        <f t="shared" si="30"/>
        <v>2306.15</v>
      </c>
      <c r="S16" s="85">
        <f t="shared" si="6"/>
        <v>0.607828511786784</v>
      </c>
      <c r="T16" s="84">
        <f t="shared" si="30"/>
        <v>68</v>
      </c>
      <c r="U16" s="84">
        <f t="shared" si="30"/>
        <v>34</v>
      </c>
      <c r="V16" s="84">
        <f t="shared" si="30"/>
        <v>0</v>
      </c>
      <c r="W16" s="84">
        <f t="shared" si="30"/>
        <v>34</v>
      </c>
      <c r="X16" s="84">
        <f t="shared" si="30"/>
        <v>7970</v>
      </c>
      <c r="Y16" s="84">
        <f t="shared" si="30"/>
        <v>31469</v>
      </c>
      <c r="Z16" s="84">
        <v>0</v>
      </c>
    </row>
    <row r="17" s="56" customFormat="1" ht="24" customHeight="1" spans="1:26">
      <c r="A17" s="36"/>
      <c r="B17" s="83" t="s">
        <v>58</v>
      </c>
      <c r="C17" s="84">
        <v>23</v>
      </c>
      <c r="D17" s="84">
        <v>41.16</v>
      </c>
      <c r="E17" s="84">
        <v>23</v>
      </c>
      <c r="F17" s="84">
        <v>41.16</v>
      </c>
      <c r="G17" s="85">
        <f t="shared" si="1"/>
        <v>1</v>
      </c>
      <c r="H17" s="84">
        <v>2</v>
      </c>
      <c r="I17" s="84">
        <v>3.3</v>
      </c>
      <c r="J17" s="85">
        <f t="shared" si="3"/>
        <v>0.0869565217391304</v>
      </c>
      <c r="K17" s="104">
        <v>936.1</v>
      </c>
      <c r="L17" s="104">
        <v>936.1</v>
      </c>
      <c r="M17" s="104">
        <v>436.1</v>
      </c>
      <c r="N17" s="104">
        <v>500</v>
      </c>
      <c r="O17" s="104"/>
      <c r="P17" s="84">
        <v>755.27</v>
      </c>
      <c r="Q17" s="85">
        <f t="shared" si="4"/>
        <v>0.806826193782715</v>
      </c>
      <c r="R17" s="104">
        <v>541.48</v>
      </c>
      <c r="S17" s="85">
        <f t="shared" si="6"/>
        <v>0.578442474094648</v>
      </c>
      <c r="T17" s="84">
        <v>22</v>
      </c>
      <c r="U17" s="84">
        <v>17</v>
      </c>
      <c r="V17" s="84"/>
      <c r="W17" s="84">
        <v>5</v>
      </c>
      <c r="X17" s="84">
        <v>3625</v>
      </c>
      <c r="Y17" s="84">
        <v>14241</v>
      </c>
      <c r="Z17" s="84">
        <v>0</v>
      </c>
    </row>
    <row r="18" s="56" customFormat="1" ht="24" customHeight="1" spans="1:26">
      <c r="A18" s="36"/>
      <c r="B18" s="83" t="s">
        <v>59</v>
      </c>
      <c r="C18" s="84">
        <v>47</v>
      </c>
      <c r="D18" s="84">
        <v>71.835</v>
      </c>
      <c r="E18" s="84">
        <v>47</v>
      </c>
      <c r="F18" s="84">
        <v>71.835</v>
      </c>
      <c r="G18" s="85">
        <f t="shared" si="1"/>
        <v>1</v>
      </c>
      <c r="H18" s="84">
        <v>3</v>
      </c>
      <c r="I18" s="84">
        <v>4.6</v>
      </c>
      <c r="J18" s="85">
        <f t="shared" si="3"/>
        <v>0.0638297872340425</v>
      </c>
      <c r="K18" s="104">
        <v>2857.98</v>
      </c>
      <c r="L18" s="104">
        <v>2857.98</v>
      </c>
      <c r="M18" s="104">
        <v>2857.98</v>
      </c>
      <c r="N18" s="104"/>
      <c r="O18" s="104"/>
      <c r="P18" s="84">
        <v>2343.48</v>
      </c>
      <c r="Q18" s="85">
        <f t="shared" si="4"/>
        <v>0.81997774652027</v>
      </c>
      <c r="R18" s="104">
        <v>1764.67</v>
      </c>
      <c r="S18" s="85">
        <f t="shared" si="6"/>
        <v>0.617453586099273</v>
      </c>
      <c r="T18" s="84">
        <v>46</v>
      </c>
      <c r="U18" s="84">
        <v>17</v>
      </c>
      <c r="V18" s="84"/>
      <c r="W18" s="84">
        <v>29</v>
      </c>
      <c r="X18" s="68">
        <v>4345</v>
      </c>
      <c r="Y18" s="68">
        <v>17228</v>
      </c>
      <c r="Z18" s="84">
        <v>0</v>
      </c>
    </row>
    <row r="19" s="56" customFormat="1" ht="24" customHeight="1" spans="1:26">
      <c r="A19" s="36"/>
      <c r="B19" s="83" t="s">
        <v>60</v>
      </c>
      <c r="C19" s="84">
        <v>4</v>
      </c>
      <c r="D19" s="84">
        <v>33.7</v>
      </c>
      <c r="E19" s="84">
        <v>4</v>
      </c>
      <c r="F19" s="84">
        <v>33.7</v>
      </c>
      <c r="G19" s="85">
        <f t="shared" si="1"/>
        <v>1</v>
      </c>
      <c r="H19" s="84">
        <v>0</v>
      </c>
      <c r="I19" s="84">
        <v>0</v>
      </c>
      <c r="J19" s="85">
        <f t="shared" si="3"/>
        <v>0</v>
      </c>
      <c r="K19" s="104">
        <v>86.96</v>
      </c>
      <c r="L19" s="104">
        <v>86.96</v>
      </c>
      <c r="M19" s="104">
        <v>86.96</v>
      </c>
      <c r="N19" s="104"/>
      <c r="O19" s="104"/>
      <c r="P19" s="84">
        <v>59.13</v>
      </c>
      <c r="Q19" s="85">
        <f t="shared" si="4"/>
        <v>0.679967801287949</v>
      </c>
      <c r="R19" s="104">
        <v>33.1648</v>
      </c>
      <c r="S19" s="85">
        <f t="shared" si="6"/>
        <v>0.381379944802208</v>
      </c>
      <c r="T19" s="84">
        <v>3</v>
      </c>
      <c r="U19" s="84">
        <v>1</v>
      </c>
      <c r="V19" s="84"/>
      <c r="W19" s="84">
        <v>2</v>
      </c>
      <c r="X19" s="84">
        <v>207</v>
      </c>
      <c r="Y19" s="84">
        <v>893</v>
      </c>
      <c r="Z19" s="84">
        <v>0</v>
      </c>
    </row>
    <row r="20" s="56" customFormat="1" ht="24" customHeight="1" spans="1:26">
      <c r="A20" s="36"/>
      <c r="B20" s="86" t="s">
        <v>61</v>
      </c>
      <c r="C20" s="84">
        <v>71</v>
      </c>
      <c r="D20" s="84"/>
      <c r="E20" s="84">
        <v>71</v>
      </c>
      <c r="F20" s="84"/>
      <c r="G20" s="85">
        <f t="shared" si="1"/>
        <v>1</v>
      </c>
      <c r="H20" s="84">
        <v>2</v>
      </c>
      <c r="I20" s="84"/>
      <c r="J20" s="85">
        <f t="shared" si="3"/>
        <v>0.028169014084507</v>
      </c>
      <c r="K20" s="104">
        <v>1169.2</v>
      </c>
      <c r="L20" s="104">
        <v>1169.2</v>
      </c>
      <c r="M20" s="104">
        <v>769.2</v>
      </c>
      <c r="N20" s="104">
        <v>400</v>
      </c>
      <c r="O20" s="104"/>
      <c r="P20" s="84">
        <v>669.8</v>
      </c>
      <c r="Q20" s="85">
        <f t="shared" si="4"/>
        <v>0.572870338693123</v>
      </c>
      <c r="R20" s="104">
        <v>433.64</v>
      </c>
      <c r="S20" s="85">
        <f t="shared" si="6"/>
        <v>0.370886075949367</v>
      </c>
      <c r="T20" s="84">
        <v>53</v>
      </c>
      <c r="U20" s="84">
        <v>19</v>
      </c>
      <c r="V20" s="84"/>
      <c r="W20" s="84">
        <v>34</v>
      </c>
      <c r="X20" s="84">
        <v>2074</v>
      </c>
      <c r="Y20" s="84">
        <v>9144</v>
      </c>
      <c r="Z20" s="84">
        <v>0</v>
      </c>
    </row>
    <row r="21" s="56" customFormat="1" ht="24" customHeight="1" spans="1:26">
      <c r="A21" s="36"/>
      <c r="B21" s="83" t="s">
        <v>62</v>
      </c>
      <c r="C21" s="84">
        <v>51</v>
      </c>
      <c r="D21" s="84"/>
      <c r="E21" s="84">
        <v>51</v>
      </c>
      <c r="F21" s="84"/>
      <c r="G21" s="85">
        <f t="shared" si="1"/>
        <v>1</v>
      </c>
      <c r="H21" s="84">
        <v>31</v>
      </c>
      <c r="I21" s="84"/>
      <c r="J21" s="85">
        <f t="shared" si="3"/>
        <v>0.607843137254902</v>
      </c>
      <c r="K21" s="104">
        <v>528.21</v>
      </c>
      <c r="L21" s="104">
        <v>528.21</v>
      </c>
      <c r="M21" s="104">
        <v>42.61</v>
      </c>
      <c r="N21" s="104">
        <v>485.6</v>
      </c>
      <c r="O21" s="104"/>
      <c r="P21" s="84">
        <v>393.9</v>
      </c>
      <c r="Q21" s="85">
        <f t="shared" si="4"/>
        <v>0.745726131652184</v>
      </c>
      <c r="R21" s="104">
        <v>303.39</v>
      </c>
      <c r="S21" s="85">
        <f t="shared" si="6"/>
        <v>0.574373828590901</v>
      </c>
      <c r="T21" s="84">
        <v>32</v>
      </c>
      <c r="U21" s="84">
        <v>20</v>
      </c>
      <c r="V21" s="84"/>
      <c r="W21" s="84">
        <v>12</v>
      </c>
      <c r="X21" s="84">
        <v>3461</v>
      </c>
      <c r="Y21" s="84">
        <v>14434</v>
      </c>
      <c r="Z21" s="84">
        <v>0</v>
      </c>
    </row>
    <row r="22" s="57" customFormat="1" customHeight="1" spans="1:26">
      <c r="A22" s="33" t="s">
        <v>55</v>
      </c>
      <c r="B22" s="74" t="s">
        <v>56</v>
      </c>
      <c r="C22" s="75">
        <f t="shared" ref="C22:F22" si="31">C23+C26+C27+C28</f>
        <v>185</v>
      </c>
      <c r="D22" s="75">
        <f t="shared" si="31"/>
        <v>99.739</v>
      </c>
      <c r="E22" s="75">
        <f t="shared" si="31"/>
        <v>185</v>
      </c>
      <c r="F22" s="75">
        <f t="shared" si="31"/>
        <v>99.739</v>
      </c>
      <c r="G22" s="87">
        <f t="shared" si="1"/>
        <v>1</v>
      </c>
      <c r="H22" s="75">
        <f t="shared" ref="H22:P22" si="32">H23+H26+H27+H28</f>
        <v>47</v>
      </c>
      <c r="I22" s="75">
        <f t="shared" si="32"/>
        <v>0.8</v>
      </c>
      <c r="J22" s="87">
        <f t="shared" si="3"/>
        <v>0.254054054054054</v>
      </c>
      <c r="K22" s="101">
        <f t="shared" si="32"/>
        <v>5254.1</v>
      </c>
      <c r="L22" s="101">
        <f t="shared" si="32"/>
        <v>5254.1</v>
      </c>
      <c r="M22" s="101">
        <f t="shared" si="32"/>
        <v>3327.7</v>
      </c>
      <c r="N22" s="101">
        <f t="shared" si="32"/>
        <v>1926.4</v>
      </c>
      <c r="O22" s="101">
        <f t="shared" si="32"/>
        <v>0</v>
      </c>
      <c r="P22" s="75">
        <f t="shared" si="32"/>
        <v>5254.1</v>
      </c>
      <c r="Q22" s="87">
        <f t="shared" si="4"/>
        <v>1</v>
      </c>
      <c r="R22" s="101">
        <f t="shared" ref="R22:Y22" si="33">R23+R26+R27+R28</f>
        <v>2768.9801</v>
      </c>
      <c r="S22" s="87">
        <f t="shared" si="6"/>
        <v>0.527013208732228</v>
      </c>
      <c r="T22" s="75">
        <f t="shared" si="33"/>
        <v>73</v>
      </c>
      <c r="U22" s="75">
        <f t="shared" si="33"/>
        <v>52</v>
      </c>
      <c r="V22" s="75">
        <f t="shared" si="33"/>
        <v>31</v>
      </c>
      <c r="W22" s="75">
        <f t="shared" si="33"/>
        <v>19</v>
      </c>
      <c r="X22" s="75">
        <f t="shared" si="33"/>
        <v>1920</v>
      </c>
      <c r="Y22" s="75">
        <f t="shared" si="33"/>
        <v>7408</v>
      </c>
      <c r="Z22" s="75">
        <f>SUM(Z23+Z26+Z27+Z28)</f>
        <v>0</v>
      </c>
    </row>
    <row r="23" s="16" customFormat="1" customHeight="1" spans="1:26">
      <c r="A23" s="35"/>
      <c r="B23" s="83" t="s">
        <v>57</v>
      </c>
      <c r="C23" s="69">
        <f>C24+C25</f>
        <v>20</v>
      </c>
      <c r="D23" s="69">
        <f>D24+D25</f>
        <v>27.739</v>
      </c>
      <c r="E23" s="69">
        <f>E24+E25</f>
        <v>20</v>
      </c>
      <c r="F23" s="69">
        <f>F24+F25</f>
        <v>27.739</v>
      </c>
      <c r="G23" s="88">
        <f t="shared" si="1"/>
        <v>1</v>
      </c>
      <c r="H23" s="69">
        <f>H24+H25</f>
        <v>1</v>
      </c>
      <c r="I23" s="69">
        <f t="shared" ref="I23:Y23" si="34">I24+I25</f>
        <v>0.8</v>
      </c>
      <c r="J23" s="88">
        <f t="shared" si="3"/>
        <v>0.05</v>
      </c>
      <c r="K23" s="69">
        <f t="shared" si="34"/>
        <v>1500.2728</v>
      </c>
      <c r="L23" s="69">
        <f t="shared" si="34"/>
        <v>1500.2728</v>
      </c>
      <c r="M23" s="69">
        <f t="shared" si="34"/>
        <v>727.18</v>
      </c>
      <c r="N23" s="69">
        <f t="shared" si="34"/>
        <v>773.0928</v>
      </c>
      <c r="O23" s="69">
        <f t="shared" si="34"/>
        <v>0</v>
      </c>
      <c r="P23" s="69">
        <f t="shared" si="34"/>
        <v>1500.2728</v>
      </c>
      <c r="Q23" s="88">
        <f t="shared" si="4"/>
        <v>1</v>
      </c>
      <c r="R23" s="69">
        <f t="shared" si="34"/>
        <v>990.1276</v>
      </c>
      <c r="S23" s="88">
        <f t="shared" si="6"/>
        <v>0.659965041024539</v>
      </c>
      <c r="T23" s="69">
        <f t="shared" si="34"/>
        <v>16</v>
      </c>
      <c r="U23" s="69">
        <f t="shared" si="34"/>
        <v>12</v>
      </c>
      <c r="V23" s="69">
        <f t="shared" si="34"/>
        <v>5</v>
      </c>
      <c r="W23" s="69">
        <f t="shared" si="34"/>
        <v>4</v>
      </c>
      <c r="X23" s="69">
        <f t="shared" si="34"/>
        <v>280</v>
      </c>
      <c r="Y23" s="69">
        <f t="shared" si="34"/>
        <v>996</v>
      </c>
      <c r="Z23" s="69">
        <v>0</v>
      </c>
    </row>
    <row r="24" s="58" customFormat="1" ht="24" customHeight="1" spans="1:26">
      <c r="A24" s="35"/>
      <c r="B24" s="35" t="s">
        <v>58</v>
      </c>
      <c r="C24" s="69">
        <v>3</v>
      </c>
      <c r="D24" s="69">
        <v>5.359</v>
      </c>
      <c r="E24" s="69">
        <v>3</v>
      </c>
      <c r="F24" s="69">
        <v>5.359</v>
      </c>
      <c r="G24" s="88">
        <f t="shared" si="1"/>
        <v>1</v>
      </c>
      <c r="H24" s="69">
        <v>0</v>
      </c>
      <c r="I24" s="69"/>
      <c r="J24" s="88">
        <f t="shared" si="3"/>
        <v>0</v>
      </c>
      <c r="K24" s="105">
        <v>160.2976</v>
      </c>
      <c r="L24" s="105">
        <v>160.2976</v>
      </c>
      <c r="M24" s="105">
        <v>24</v>
      </c>
      <c r="N24" s="105">
        <v>136.2976</v>
      </c>
      <c r="O24" s="105"/>
      <c r="P24" s="69">
        <v>160.2976</v>
      </c>
      <c r="Q24" s="88">
        <f t="shared" si="4"/>
        <v>1</v>
      </c>
      <c r="R24" s="105">
        <v>0</v>
      </c>
      <c r="S24" s="88">
        <f t="shared" si="6"/>
        <v>0</v>
      </c>
      <c r="T24" s="69">
        <v>2</v>
      </c>
      <c r="U24" s="69">
        <v>2</v>
      </c>
      <c r="V24" s="69">
        <v>1</v>
      </c>
      <c r="W24" s="69"/>
      <c r="X24" s="69">
        <v>45</v>
      </c>
      <c r="Y24" s="69">
        <v>178</v>
      </c>
      <c r="Z24" s="69">
        <v>0</v>
      </c>
    </row>
    <row r="25" s="58" customFormat="1" ht="24" customHeight="1" spans="1:26">
      <c r="A25" s="35"/>
      <c r="B25" s="35" t="s">
        <v>59</v>
      </c>
      <c r="C25" s="69">
        <v>17</v>
      </c>
      <c r="D25" s="69">
        <v>22.38</v>
      </c>
      <c r="E25" s="69">
        <v>17</v>
      </c>
      <c r="F25" s="69">
        <v>22.38</v>
      </c>
      <c r="G25" s="88">
        <f t="shared" si="1"/>
        <v>1</v>
      </c>
      <c r="H25" s="69">
        <v>1</v>
      </c>
      <c r="I25" s="69">
        <v>0.8</v>
      </c>
      <c r="J25" s="88">
        <f t="shared" si="3"/>
        <v>0.0588235294117647</v>
      </c>
      <c r="K25" s="105">
        <v>1339.9752</v>
      </c>
      <c r="L25" s="105">
        <v>1339.9752</v>
      </c>
      <c r="M25" s="105">
        <v>703.18</v>
      </c>
      <c r="N25" s="105">
        <v>636.7952</v>
      </c>
      <c r="O25" s="105"/>
      <c r="P25" s="69">
        <v>1339.9752</v>
      </c>
      <c r="Q25" s="88">
        <f t="shared" si="4"/>
        <v>1</v>
      </c>
      <c r="R25" s="105">
        <v>990.1276</v>
      </c>
      <c r="S25" s="88">
        <f t="shared" si="6"/>
        <v>0.738914869469226</v>
      </c>
      <c r="T25" s="69">
        <v>14</v>
      </c>
      <c r="U25" s="69">
        <v>10</v>
      </c>
      <c r="V25" s="69">
        <v>4</v>
      </c>
      <c r="W25" s="69">
        <v>4</v>
      </c>
      <c r="X25" s="69">
        <v>235</v>
      </c>
      <c r="Y25" s="69">
        <v>818</v>
      </c>
      <c r="Z25" s="69">
        <v>0</v>
      </c>
    </row>
    <row r="26" s="58" customFormat="1" ht="24" customHeight="1" spans="1:26">
      <c r="A26" s="35"/>
      <c r="B26" s="35" t="s">
        <v>60</v>
      </c>
      <c r="C26" s="69">
        <v>3</v>
      </c>
      <c r="D26" s="69">
        <v>72</v>
      </c>
      <c r="E26" s="69">
        <v>3</v>
      </c>
      <c r="F26" s="69">
        <v>72</v>
      </c>
      <c r="G26" s="88">
        <f t="shared" si="1"/>
        <v>1</v>
      </c>
      <c r="H26" s="69">
        <v>0</v>
      </c>
      <c r="I26" s="69"/>
      <c r="J26" s="88">
        <f t="shared" si="3"/>
        <v>0</v>
      </c>
      <c r="K26" s="105">
        <v>270.2892</v>
      </c>
      <c r="L26" s="105">
        <v>270.2892</v>
      </c>
      <c r="M26" s="105"/>
      <c r="N26" s="105">
        <v>270.2892</v>
      </c>
      <c r="O26" s="105"/>
      <c r="P26" s="69">
        <v>270.2892</v>
      </c>
      <c r="Q26" s="88">
        <f t="shared" si="4"/>
        <v>1</v>
      </c>
      <c r="R26" s="105">
        <v>0</v>
      </c>
      <c r="S26" s="88">
        <f t="shared" si="6"/>
        <v>0</v>
      </c>
      <c r="T26" s="69">
        <v>2</v>
      </c>
      <c r="U26" s="69"/>
      <c r="V26" s="69">
        <v>2</v>
      </c>
      <c r="W26" s="69"/>
      <c r="X26" s="69">
        <v>28</v>
      </c>
      <c r="Y26" s="69">
        <v>106</v>
      </c>
      <c r="Z26" s="69">
        <v>0</v>
      </c>
    </row>
    <row r="27" s="58" customFormat="1" ht="24" customHeight="1" spans="1:27">
      <c r="A27" s="35"/>
      <c r="B27" s="20" t="s">
        <v>49</v>
      </c>
      <c r="C27" s="22">
        <v>38</v>
      </c>
      <c r="D27" s="22"/>
      <c r="E27" s="22">
        <v>38</v>
      </c>
      <c r="F27" s="22"/>
      <c r="G27" s="89">
        <v>0.923529411764706</v>
      </c>
      <c r="H27" s="22">
        <v>0</v>
      </c>
      <c r="I27" s="22"/>
      <c r="J27" s="89">
        <v>0.917647058823529</v>
      </c>
      <c r="K27" s="22">
        <v>600</v>
      </c>
      <c r="L27" s="22">
        <v>600</v>
      </c>
      <c r="M27" s="22">
        <v>600</v>
      </c>
      <c r="N27" s="22"/>
      <c r="O27" s="22"/>
      <c r="P27" s="22">
        <v>600</v>
      </c>
      <c r="Q27" s="89">
        <v>0.508</v>
      </c>
      <c r="R27" s="22">
        <v>150</v>
      </c>
      <c r="S27" s="89">
        <v>0.221770151</v>
      </c>
      <c r="T27" s="22">
        <v>23</v>
      </c>
      <c r="U27" s="22">
        <v>15</v>
      </c>
      <c r="V27" s="22">
        <v>12</v>
      </c>
      <c r="W27" s="22">
        <v>4</v>
      </c>
      <c r="X27" s="22">
        <v>364</v>
      </c>
      <c r="Y27" s="22">
        <v>1436</v>
      </c>
      <c r="Z27" s="22">
        <v>0</v>
      </c>
      <c r="AA27" s="16"/>
    </row>
    <row r="28" s="58" customFormat="1" ht="24" customHeight="1" spans="1:27">
      <c r="A28" s="35"/>
      <c r="B28" s="20" t="s">
        <v>127</v>
      </c>
      <c r="C28" s="22">
        <v>124</v>
      </c>
      <c r="D28" s="22"/>
      <c r="E28" s="22">
        <v>124</v>
      </c>
      <c r="F28" s="22"/>
      <c r="G28" s="89">
        <f t="shared" si="1"/>
        <v>1</v>
      </c>
      <c r="H28" s="22">
        <v>46</v>
      </c>
      <c r="I28" s="22"/>
      <c r="J28" s="89">
        <f t="shared" si="3"/>
        <v>0.370967741935484</v>
      </c>
      <c r="K28" s="22">
        <v>2883.538</v>
      </c>
      <c r="L28" s="22">
        <v>2883.538</v>
      </c>
      <c r="M28" s="22">
        <v>2000.52</v>
      </c>
      <c r="N28" s="22">
        <v>883.018</v>
      </c>
      <c r="O28" s="22"/>
      <c r="P28" s="22">
        <v>2883.538</v>
      </c>
      <c r="Q28" s="89">
        <f t="shared" si="4"/>
        <v>1</v>
      </c>
      <c r="R28" s="22">
        <v>1628.8525</v>
      </c>
      <c r="S28" s="89">
        <f t="shared" si="6"/>
        <v>0.564879845523104</v>
      </c>
      <c r="T28" s="22">
        <v>32</v>
      </c>
      <c r="U28" s="22">
        <v>25</v>
      </c>
      <c r="V28" s="22">
        <v>12</v>
      </c>
      <c r="W28" s="22">
        <v>11</v>
      </c>
      <c r="X28" s="22">
        <v>1248</v>
      </c>
      <c r="Y28" s="22">
        <v>4870</v>
      </c>
      <c r="Z28" s="22">
        <v>0</v>
      </c>
      <c r="AA28" s="16"/>
    </row>
    <row r="29" s="57" customFormat="1" customHeight="1" spans="1:26">
      <c r="A29" s="33" t="s">
        <v>63</v>
      </c>
      <c r="B29" s="74" t="s">
        <v>56</v>
      </c>
      <c r="C29" s="81">
        <f t="shared" ref="C29:F29" si="35">SUM(C30+C33+C34+C35)</f>
        <v>144</v>
      </c>
      <c r="D29" s="81">
        <f t="shared" si="35"/>
        <v>62.927</v>
      </c>
      <c r="E29" s="81">
        <f t="shared" si="35"/>
        <v>144</v>
      </c>
      <c r="F29" s="81">
        <f t="shared" si="35"/>
        <v>62.927</v>
      </c>
      <c r="G29" s="87">
        <f t="shared" si="1"/>
        <v>1</v>
      </c>
      <c r="H29" s="81">
        <f t="shared" ref="H29:P29" si="36">SUM(H30+H33+H34+H35)</f>
        <v>80</v>
      </c>
      <c r="I29" s="81">
        <f t="shared" si="36"/>
        <v>38</v>
      </c>
      <c r="J29" s="87">
        <f t="shared" si="3"/>
        <v>0.555555555555556</v>
      </c>
      <c r="K29" s="103">
        <f t="shared" si="36"/>
        <v>5618.62539</v>
      </c>
      <c r="L29" s="103">
        <f t="shared" si="36"/>
        <v>5618.62539</v>
      </c>
      <c r="M29" s="103">
        <f t="shared" si="36"/>
        <v>4885.63539</v>
      </c>
      <c r="N29" s="103">
        <f t="shared" si="36"/>
        <v>732.99</v>
      </c>
      <c r="O29" s="103">
        <f t="shared" si="36"/>
        <v>0</v>
      </c>
      <c r="P29" s="103">
        <f t="shared" si="36"/>
        <v>5618.62539</v>
      </c>
      <c r="Q29" s="87">
        <f t="shared" si="4"/>
        <v>1</v>
      </c>
      <c r="R29" s="103">
        <f t="shared" ref="R29:Z29" si="37">SUM(R30+R33+R34+R35)</f>
        <v>2807.550772</v>
      </c>
      <c r="S29" s="87">
        <f t="shared" si="6"/>
        <v>0.499686413868571</v>
      </c>
      <c r="T29" s="81">
        <f t="shared" si="37"/>
        <v>126</v>
      </c>
      <c r="U29" s="81">
        <f t="shared" si="37"/>
        <v>55</v>
      </c>
      <c r="V29" s="81">
        <f t="shared" si="37"/>
        <v>19</v>
      </c>
      <c r="W29" s="81">
        <f t="shared" si="37"/>
        <v>52</v>
      </c>
      <c r="X29" s="81">
        <f t="shared" si="37"/>
        <v>5926</v>
      </c>
      <c r="Y29" s="81">
        <f t="shared" si="37"/>
        <v>21894</v>
      </c>
      <c r="Z29" s="81">
        <f t="shared" si="37"/>
        <v>0</v>
      </c>
    </row>
    <row r="30" s="16" customFormat="1" customHeight="1" spans="1:26">
      <c r="A30" s="35"/>
      <c r="B30" s="83" t="s">
        <v>57</v>
      </c>
      <c r="C30" s="69">
        <f>C31+C32</f>
        <v>94</v>
      </c>
      <c r="D30" s="69">
        <f t="shared" ref="D30:Y30" si="38">D31+D32</f>
        <v>62.927</v>
      </c>
      <c r="E30" s="69">
        <f t="shared" si="38"/>
        <v>94</v>
      </c>
      <c r="F30" s="69">
        <f t="shared" si="38"/>
        <v>62.927</v>
      </c>
      <c r="G30" s="85">
        <f t="shared" si="1"/>
        <v>1</v>
      </c>
      <c r="H30" s="69">
        <f t="shared" si="38"/>
        <v>56</v>
      </c>
      <c r="I30" s="69">
        <f t="shared" si="38"/>
        <v>38</v>
      </c>
      <c r="J30" s="85">
        <f t="shared" si="3"/>
        <v>0.595744680851064</v>
      </c>
      <c r="K30" s="69">
        <f t="shared" si="38"/>
        <v>3190.98184</v>
      </c>
      <c r="L30" s="69">
        <f t="shared" si="38"/>
        <v>3190.98184</v>
      </c>
      <c r="M30" s="69">
        <f t="shared" si="38"/>
        <v>3190.98184</v>
      </c>
      <c r="N30" s="69">
        <f t="shared" si="38"/>
        <v>0</v>
      </c>
      <c r="O30" s="69">
        <f t="shared" si="38"/>
        <v>0</v>
      </c>
      <c r="P30" s="69">
        <f t="shared" si="38"/>
        <v>3190.98184</v>
      </c>
      <c r="Q30" s="85">
        <f t="shared" si="4"/>
        <v>1</v>
      </c>
      <c r="R30" s="69">
        <f t="shared" si="38"/>
        <v>1985.660332</v>
      </c>
      <c r="S30" s="85">
        <f t="shared" si="6"/>
        <v>0.622272526627729</v>
      </c>
      <c r="T30" s="69">
        <f t="shared" si="38"/>
        <v>62</v>
      </c>
      <c r="U30" s="69">
        <f t="shared" si="38"/>
        <v>22</v>
      </c>
      <c r="V30" s="69">
        <f t="shared" si="38"/>
        <v>3</v>
      </c>
      <c r="W30" s="69">
        <f t="shared" si="38"/>
        <v>37</v>
      </c>
      <c r="X30" s="69">
        <f t="shared" si="38"/>
        <v>2901</v>
      </c>
      <c r="Y30" s="69">
        <f t="shared" si="38"/>
        <v>10396</v>
      </c>
      <c r="Z30" s="69">
        <v>0</v>
      </c>
    </row>
    <row r="31" s="59" customFormat="1" ht="30" customHeight="1" spans="1:26">
      <c r="A31" s="36"/>
      <c r="B31" s="83" t="s">
        <v>58</v>
      </c>
      <c r="C31" s="84">
        <v>7</v>
      </c>
      <c r="D31" s="84">
        <v>6.1</v>
      </c>
      <c r="E31" s="84">
        <v>7</v>
      </c>
      <c r="F31" s="84">
        <v>6.1</v>
      </c>
      <c r="G31" s="85">
        <f t="shared" si="1"/>
        <v>1</v>
      </c>
      <c r="H31" s="84">
        <v>3</v>
      </c>
      <c r="I31" s="84">
        <v>3</v>
      </c>
      <c r="J31" s="85">
        <f t="shared" si="3"/>
        <v>0.428571428571429</v>
      </c>
      <c r="K31" s="84">
        <v>302.40874</v>
      </c>
      <c r="L31" s="84">
        <v>302.40874</v>
      </c>
      <c r="M31" s="84">
        <v>302.40874</v>
      </c>
      <c r="N31" s="84"/>
      <c r="O31" s="84"/>
      <c r="P31" s="84">
        <v>302.40874</v>
      </c>
      <c r="Q31" s="85">
        <f t="shared" si="4"/>
        <v>1</v>
      </c>
      <c r="R31" s="84">
        <v>80.68332</v>
      </c>
      <c r="S31" s="85">
        <f t="shared" si="6"/>
        <v>0.266802209486406</v>
      </c>
      <c r="T31" s="84">
        <v>12</v>
      </c>
      <c r="U31" s="84">
        <v>7</v>
      </c>
      <c r="V31" s="84"/>
      <c r="W31" s="84">
        <v>5</v>
      </c>
      <c r="X31" s="84">
        <v>443</v>
      </c>
      <c r="Y31" s="84">
        <v>1724</v>
      </c>
      <c r="Z31" s="84">
        <v>0</v>
      </c>
    </row>
    <row r="32" s="59" customFormat="1" ht="30" customHeight="1" spans="1:26">
      <c r="A32" s="36"/>
      <c r="B32" s="83" t="s">
        <v>59</v>
      </c>
      <c r="C32" s="84">
        <v>87</v>
      </c>
      <c r="D32" s="84">
        <v>56.827</v>
      </c>
      <c r="E32" s="84">
        <v>87</v>
      </c>
      <c r="F32" s="84">
        <v>56.827</v>
      </c>
      <c r="G32" s="85">
        <f t="shared" si="1"/>
        <v>1</v>
      </c>
      <c r="H32" s="84">
        <v>53</v>
      </c>
      <c r="I32" s="84">
        <v>35</v>
      </c>
      <c r="J32" s="85">
        <f t="shared" si="3"/>
        <v>0.609195402298851</v>
      </c>
      <c r="K32" s="84">
        <v>2888.5731</v>
      </c>
      <c r="L32" s="84">
        <v>2888.5731</v>
      </c>
      <c r="M32" s="84">
        <v>2888.5731</v>
      </c>
      <c r="N32" s="84"/>
      <c r="O32" s="84"/>
      <c r="P32" s="84">
        <v>2888.5731</v>
      </c>
      <c r="Q32" s="85">
        <f t="shared" si="4"/>
        <v>1</v>
      </c>
      <c r="R32" s="84">
        <v>1904.977012</v>
      </c>
      <c r="S32" s="85">
        <f t="shared" si="6"/>
        <v>0.659487209099884</v>
      </c>
      <c r="T32" s="84">
        <v>50</v>
      </c>
      <c r="U32" s="84">
        <v>15</v>
      </c>
      <c r="V32" s="84">
        <v>3</v>
      </c>
      <c r="W32" s="84">
        <v>32</v>
      </c>
      <c r="X32" s="84">
        <v>2458</v>
      </c>
      <c r="Y32" s="84">
        <v>8672</v>
      </c>
      <c r="Z32" s="84">
        <v>0</v>
      </c>
    </row>
    <row r="33" s="59" customFormat="1" ht="30" customHeight="1" spans="1:26">
      <c r="A33" s="36"/>
      <c r="B33" s="83" t="s">
        <v>60</v>
      </c>
      <c r="C33" s="84">
        <v>8</v>
      </c>
      <c r="D33" s="84"/>
      <c r="E33" s="84">
        <v>8</v>
      </c>
      <c r="F33" s="84"/>
      <c r="G33" s="85">
        <f t="shared" si="1"/>
        <v>1</v>
      </c>
      <c r="H33" s="84">
        <v>2</v>
      </c>
      <c r="I33" s="84"/>
      <c r="J33" s="85">
        <f t="shared" si="3"/>
        <v>0.25</v>
      </c>
      <c r="K33" s="84">
        <v>999.04157</v>
      </c>
      <c r="L33" s="84">
        <v>999.04157</v>
      </c>
      <c r="M33" s="84">
        <v>999.04157</v>
      </c>
      <c r="N33" s="84"/>
      <c r="O33" s="84"/>
      <c r="P33" s="84">
        <v>999.04157</v>
      </c>
      <c r="Q33" s="85">
        <f t="shared" si="4"/>
        <v>1</v>
      </c>
      <c r="R33" s="84">
        <v>675.82712</v>
      </c>
      <c r="S33" s="85">
        <f t="shared" si="6"/>
        <v>0.676475474388919</v>
      </c>
      <c r="T33" s="84">
        <v>21</v>
      </c>
      <c r="U33" s="84">
        <v>13</v>
      </c>
      <c r="V33" s="84">
        <v>3</v>
      </c>
      <c r="W33" s="84">
        <v>5</v>
      </c>
      <c r="X33" s="84">
        <v>1179</v>
      </c>
      <c r="Y33" s="84">
        <v>4737</v>
      </c>
      <c r="Z33" s="84">
        <v>0</v>
      </c>
    </row>
    <row r="34" s="59" customFormat="1" ht="30" customHeight="1" spans="1:26">
      <c r="A34" s="36"/>
      <c r="B34" s="86" t="s">
        <v>61</v>
      </c>
      <c r="C34" s="84"/>
      <c r="D34" s="84"/>
      <c r="E34" s="84"/>
      <c r="F34" s="84"/>
      <c r="G34" s="85" t="e">
        <f t="shared" si="1"/>
        <v>#DIV/0!</v>
      </c>
      <c r="H34" s="84"/>
      <c r="I34" s="84"/>
      <c r="J34" s="85" t="e">
        <f t="shared" si="3"/>
        <v>#DIV/0!</v>
      </c>
      <c r="K34" s="84"/>
      <c r="L34" s="84"/>
      <c r="M34" s="84"/>
      <c r="N34" s="84"/>
      <c r="O34" s="84"/>
      <c r="P34" s="84"/>
      <c r="Q34" s="85" t="e">
        <f t="shared" si="4"/>
        <v>#DIV/0!</v>
      </c>
      <c r="R34" s="84"/>
      <c r="S34" s="85" t="e">
        <f t="shared" si="6"/>
        <v>#DIV/0!</v>
      </c>
      <c r="T34" s="84"/>
      <c r="U34" s="84"/>
      <c r="V34" s="84"/>
      <c r="W34" s="84"/>
      <c r="X34" s="84"/>
      <c r="Y34" s="84"/>
      <c r="Z34" s="84">
        <v>0</v>
      </c>
    </row>
    <row r="35" s="59" customFormat="1" ht="30" customHeight="1" spans="1:26">
      <c r="A35" s="36"/>
      <c r="B35" s="86" t="s">
        <v>62</v>
      </c>
      <c r="C35" s="84">
        <v>42</v>
      </c>
      <c r="D35" s="84"/>
      <c r="E35" s="84">
        <v>42</v>
      </c>
      <c r="F35" s="84"/>
      <c r="G35" s="85">
        <f t="shared" si="1"/>
        <v>1</v>
      </c>
      <c r="H35" s="84">
        <v>22</v>
      </c>
      <c r="I35" s="84"/>
      <c r="J35" s="85">
        <f t="shared" si="3"/>
        <v>0.523809523809524</v>
      </c>
      <c r="K35" s="84">
        <v>1428.60198</v>
      </c>
      <c r="L35" s="84">
        <v>1428.60198</v>
      </c>
      <c r="M35" s="84">
        <v>695.61198</v>
      </c>
      <c r="N35" s="84">
        <v>732.99</v>
      </c>
      <c r="O35" s="84"/>
      <c r="P35" s="84">
        <v>1428.60198</v>
      </c>
      <c r="Q35" s="85">
        <f t="shared" si="4"/>
        <v>1</v>
      </c>
      <c r="R35" s="84">
        <v>146.06332</v>
      </c>
      <c r="S35" s="85">
        <f t="shared" si="6"/>
        <v>0.102242137449649</v>
      </c>
      <c r="T35" s="84">
        <v>43</v>
      </c>
      <c r="U35" s="84">
        <v>20</v>
      </c>
      <c r="V35" s="84">
        <v>13</v>
      </c>
      <c r="W35" s="84">
        <v>10</v>
      </c>
      <c r="X35" s="84">
        <v>1846</v>
      </c>
      <c r="Y35" s="84">
        <v>6761</v>
      </c>
      <c r="Z35" s="84">
        <v>0</v>
      </c>
    </row>
    <row r="36" s="60" customFormat="1" customHeight="1" spans="1:26">
      <c r="A36" s="33" t="s">
        <v>64</v>
      </c>
      <c r="B36" s="74" t="s">
        <v>56</v>
      </c>
      <c r="C36" s="81">
        <f t="shared" ref="C36:F36" si="39">SUM(C37+C40+C41+C42)</f>
        <v>18</v>
      </c>
      <c r="D36" s="81">
        <f t="shared" si="39"/>
        <v>51.63</v>
      </c>
      <c r="E36" s="81">
        <f t="shared" si="39"/>
        <v>18</v>
      </c>
      <c r="F36" s="81">
        <f t="shared" si="39"/>
        <v>52.13</v>
      </c>
      <c r="G36" s="82">
        <f t="shared" si="1"/>
        <v>1</v>
      </c>
      <c r="H36" s="81">
        <f t="shared" ref="H36:P36" si="40">SUM(H37+H40+H41+H42)</f>
        <v>0</v>
      </c>
      <c r="I36" s="81">
        <f t="shared" si="40"/>
        <v>0</v>
      </c>
      <c r="J36" s="82">
        <f t="shared" si="3"/>
        <v>0</v>
      </c>
      <c r="K36" s="103">
        <f t="shared" si="40"/>
        <v>2519</v>
      </c>
      <c r="L36" s="103">
        <f t="shared" si="40"/>
        <v>2519</v>
      </c>
      <c r="M36" s="103">
        <f t="shared" si="40"/>
        <v>2519</v>
      </c>
      <c r="N36" s="103">
        <f t="shared" si="40"/>
        <v>0</v>
      </c>
      <c r="O36" s="103">
        <f t="shared" si="40"/>
        <v>0</v>
      </c>
      <c r="P36" s="103">
        <f t="shared" si="40"/>
        <v>916</v>
      </c>
      <c r="Q36" s="82">
        <f t="shared" si="4"/>
        <v>0.363636363636364</v>
      </c>
      <c r="R36" s="103">
        <f t="shared" ref="R36:Z36" si="41">SUM(R37+R40+R41+R42)</f>
        <v>2015.2</v>
      </c>
      <c r="S36" s="82">
        <f t="shared" si="6"/>
        <v>0.8</v>
      </c>
      <c r="T36" s="81">
        <f t="shared" si="41"/>
        <v>9</v>
      </c>
      <c r="U36" s="81">
        <f t="shared" si="41"/>
        <v>9</v>
      </c>
      <c r="V36" s="81">
        <f t="shared" si="41"/>
        <v>0</v>
      </c>
      <c r="W36" s="81">
        <f t="shared" si="41"/>
        <v>0</v>
      </c>
      <c r="X36" s="81">
        <f t="shared" si="41"/>
        <v>746</v>
      </c>
      <c r="Y36" s="81">
        <f t="shared" si="41"/>
        <v>2874</v>
      </c>
      <c r="Z36" s="81">
        <f t="shared" si="41"/>
        <v>0</v>
      </c>
    </row>
    <row r="37" s="55" customFormat="1" customHeight="1" spans="1:26">
      <c r="A37" s="35"/>
      <c r="B37" s="83" t="s">
        <v>57</v>
      </c>
      <c r="C37" s="69">
        <f t="shared" ref="C37:F37" si="42">C38+C39</f>
        <v>18</v>
      </c>
      <c r="D37" s="69">
        <f t="shared" si="42"/>
        <v>51.63</v>
      </c>
      <c r="E37" s="69">
        <f t="shared" si="42"/>
        <v>18</v>
      </c>
      <c r="F37" s="69">
        <f t="shared" si="42"/>
        <v>52.13</v>
      </c>
      <c r="G37" s="88">
        <f t="shared" si="1"/>
        <v>1</v>
      </c>
      <c r="H37" s="69">
        <f t="shared" ref="H37:P37" si="43">H38+H39</f>
        <v>0</v>
      </c>
      <c r="I37" s="69">
        <f t="shared" si="43"/>
        <v>0</v>
      </c>
      <c r="J37" s="88">
        <f t="shared" si="3"/>
        <v>0</v>
      </c>
      <c r="K37" s="105">
        <f t="shared" si="43"/>
        <v>2519</v>
      </c>
      <c r="L37" s="105">
        <f t="shared" si="43"/>
        <v>2519</v>
      </c>
      <c r="M37" s="105">
        <f t="shared" si="43"/>
        <v>2519</v>
      </c>
      <c r="N37" s="105">
        <f t="shared" si="43"/>
        <v>0</v>
      </c>
      <c r="O37" s="105">
        <f t="shared" si="43"/>
        <v>0</v>
      </c>
      <c r="P37" s="69">
        <f t="shared" si="43"/>
        <v>916</v>
      </c>
      <c r="Q37" s="88">
        <f t="shared" si="4"/>
        <v>0.363636363636364</v>
      </c>
      <c r="R37" s="105">
        <f t="shared" ref="R37:Z37" si="44">R38+R39</f>
        <v>2015.2</v>
      </c>
      <c r="S37" s="88">
        <f t="shared" si="6"/>
        <v>0.8</v>
      </c>
      <c r="T37" s="69">
        <f t="shared" si="44"/>
        <v>9</v>
      </c>
      <c r="U37" s="69">
        <f t="shared" si="44"/>
        <v>9</v>
      </c>
      <c r="V37" s="69">
        <f t="shared" si="44"/>
        <v>0</v>
      </c>
      <c r="W37" s="69">
        <f t="shared" si="44"/>
        <v>0</v>
      </c>
      <c r="X37" s="69">
        <f t="shared" si="44"/>
        <v>746</v>
      </c>
      <c r="Y37" s="69">
        <f t="shared" si="44"/>
        <v>2874</v>
      </c>
      <c r="Z37" s="69">
        <f t="shared" si="44"/>
        <v>0</v>
      </c>
    </row>
    <row r="38" s="56" customFormat="1" ht="24" customHeight="1" spans="1:26">
      <c r="A38" s="36"/>
      <c r="B38" s="83" t="s">
        <v>58</v>
      </c>
      <c r="C38" s="69"/>
      <c r="D38" s="69"/>
      <c r="E38" s="69"/>
      <c r="F38" s="69"/>
      <c r="G38" s="88" t="e">
        <f t="shared" si="1"/>
        <v>#DIV/0!</v>
      </c>
      <c r="H38" s="69"/>
      <c r="I38" s="69"/>
      <c r="J38" s="88" t="e">
        <f t="shared" si="3"/>
        <v>#DIV/0!</v>
      </c>
      <c r="K38" s="105"/>
      <c r="L38" s="105"/>
      <c r="M38" s="105"/>
      <c r="N38" s="105"/>
      <c r="O38" s="105"/>
      <c r="P38" s="69"/>
      <c r="Q38" s="88" t="e">
        <f t="shared" si="4"/>
        <v>#DIV/0!</v>
      </c>
      <c r="R38" s="105"/>
      <c r="S38" s="88" t="e">
        <f t="shared" si="6"/>
        <v>#DIV/0!</v>
      </c>
      <c r="T38" s="69"/>
      <c r="U38" s="69"/>
      <c r="V38" s="69"/>
      <c r="W38" s="69"/>
      <c r="X38" s="69"/>
      <c r="Y38" s="69"/>
      <c r="Z38" s="69">
        <v>0</v>
      </c>
    </row>
    <row r="39" s="56" customFormat="1" ht="24" customHeight="1" spans="1:26">
      <c r="A39" s="36"/>
      <c r="B39" s="83" t="s">
        <v>59</v>
      </c>
      <c r="C39" s="69">
        <v>18</v>
      </c>
      <c r="D39" s="69">
        <v>51.63</v>
      </c>
      <c r="E39" s="69">
        <v>18</v>
      </c>
      <c r="F39" s="69">
        <v>52.13</v>
      </c>
      <c r="G39" s="88">
        <f t="shared" si="1"/>
        <v>1</v>
      </c>
      <c r="H39" s="69">
        <v>0</v>
      </c>
      <c r="I39" s="69">
        <v>0</v>
      </c>
      <c r="J39" s="88">
        <f t="shared" si="3"/>
        <v>0</v>
      </c>
      <c r="K39" s="105">
        <v>2519</v>
      </c>
      <c r="L39" s="105">
        <v>2519</v>
      </c>
      <c r="M39" s="105">
        <v>2519</v>
      </c>
      <c r="N39" s="105">
        <v>0</v>
      </c>
      <c r="O39" s="105">
        <v>0</v>
      </c>
      <c r="P39" s="69">
        <v>916</v>
      </c>
      <c r="Q39" s="88">
        <f t="shared" si="4"/>
        <v>0.363636363636364</v>
      </c>
      <c r="R39" s="105">
        <v>2015.2</v>
      </c>
      <c r="S39" s="88">
        <f t="shared" si="6"/>
        <v>0.8</v>
      </c>
      <c r="T39" s="69">
        <v>9</v>
      </c>
      <c r="U39" s="69">
        <v>9</v>
      </c>
      <c r="V39" s="69"/>
      <c r="W39" s="69"/>
      <c r="X39" s="69">
        <v>746</v>
      </c>
      <c r="Y39" s="69">
        <v>2874</v>
      </c>
      <c r="Z39" s="69">
        <v>0</v>
      </c>
    </row>
    <row r="40" s="56" customFormat="1" ht="24" customHeight="1" spans="1:26">
      <c r="A40" s="36"/>
      <c r="B40" s="83" t="s">
        <v>60</v>
      </c>
      <c r="C40" s="69"/>
      <c r="D40" s="69"/>
      <c r="E40" s="69"/>
      <c r="F40" s="69"/>
      <c r="G40" s="88" t="e">
        <f t="shared" si="1"/>
        <v>#DIV/0!</v>
      </c>
      <c r="H40" s="69"/>
      <c r="I40" s="69"/>
      <c r="J40" s="88" t="e">
        <f t="shared" si="3"/>
        <v>#DIV/0!</v>
      </c>
      <c r="K40" s="105"/>
      <c r="L40" s="105"/>
      <c r="M40" s="105"/>
      <c r="N40" s="105"/>
      <c r="O40" s="105"/>
      <c r="P40" s="69"/>
      <c r="Q40" s="88" t="e">
        <f t="shared" si="4"/>
        <v>#DIV/0!</v>
      </c>
      <c r="R40" s="105"/>
      <c r="S40" s="88" t="e">
        <f t="shared" si="6"/>
        <v>#DIV/0!</v>
      </c>
      <c r="T40" s="69"/>
      <c r="U40" s="69"/>
      <c r="V40" s="69"/>
      <c r="W40" s="69"/>
      <c r="X40" s="69"/>
      <c r="Y40" s="69"/>
      <c r="Z40" s="69">
        <v>0</v>
      </c>
    </row>
    <row r="41" s="56" customFormat="1" ht="24" customHeight="1" spans="1:26">
      <c r="A41" s="36"/>
      <c r="B41" s="86" t="s">
        <v>61</v>
      </c>
      <c r="C41" s="69"/>
      <c r="D41" s="69"/>
      <c r="E41" s="69"/>
      <c r="F41" s="69"/>
      <c r="G41" s="88" t="e">
        <f t="shared" si="1"/>
        <v>#DIV/0!</v>
      </c>
      <c r="H41" s="69"/>
      <c r="I41" s="69"/>
      <c r="J41" s="88" t="e">
        <f t="shared" si="3"/>
        <v>#DIV/0!</v>
      </c>
      <c r="K41" s="105"/>
      <c r="L41" s="105"/>
      <c r="M41" s="105"/>
      <c r="N41" s="105"/>
      <c r="O41" s="105"/>
      <c r="P41" s="69"/>
      <c r="Q41" s="88" t="e">
        <f t="shared" si="4"/>
        <v>#DIV/0!</v>
      </c>
      <c r="R41" s="105"/>
      <c r="S41" s="88" t="e">
        <f t="shared" si="6"/>
        <v>#DIV/0!</v>
      </c>
      <c r="T41" s="69"/>
      <c r="U41" s="69"/>
      <c r="V41" s="69"/>
      <c r="W41" s="69"/>
      <c r="X41" s="69"/>
      <c r="Y41" s="69"/>
      <c r="Z41" s="69">
        <v>0</v>
      </c>
    </row>
    <row r="42" s="56" customFormat="1" ht="24" customHeight="1" spans="1:26">
      <c r="A42" s="36"/>
      <c r="B42" s="83" t="s">
        <v>62</v>
      </c>
      <c r="C42" s="69"/>
      <c r="D42" s="69"/>
      <c r="E42" s="69"/>
      <c r="F42" s="69"/>
      <c r="G42" s="88" t="e">
        <f t="shared" si="1"/>
        <v>#DIV/0!</v>
      </c>
      <c r="H42" s="69"/>
      <c r="I42" s="69"/>
      <c r="J42" s="88" t="e">
        <f t="shared" si="3"/>
        <v>#DIV/0!</v>
      </c>
      <c r="K42" s="105"/>
      <c r="L42" s="105"/>
      <c r="M42" s="105"/>
      <c r="N42" s="105"/>
      <c r="O42" s="105"/>
      <c r="P42" s="69"/>
      <c r="Q42" s="88" t="e">
        <f t="shared" si="4"/>
        <v>#DIV/0!</v>
      </c>
      <c r="R42" s="105"/>
      <c r="S42" s="88" t="e">
        <f t="shared" si="6"/>
        <v>#DIV/0!</v>
      </c>
      <c r="T42" s="69"/>
      <c r="U42" s="69"/>
      <c r="V42" s="69"/>
      <c r="W42" s="69"/>
      <c r="X42" s="69"/>
      <c r="Y42" s="69"/>
      <c r="Z42" s="69"/>
    </row>
    <row r="43" s="57" customFormat="1" customHeight="1" spans="1:26">
      <c r="A43" s="33" t="s">
        <v>65</v>
      </c>
      <c r="B43" s="74" t="s">
        <v>56</v>
      </c>
      <c r="C43" s="75">
        <f t="shared" ref="C43:F43" si="45">SUM(C44+C47+C48+C49)</f>
        <v>280</v>
      </c>
      <c r="D43" s="75">
        <f t="shared" si="45"/>
        <v>123.13</v>
      </c>
      <c r="E43" s="75">
        <f t="shared" si="45"/>
        <v>280</v>
      </c>
      <c r="F43" s="75">
        <f t="shared" si="45"/>
        <v>123.13</v>
      </c>
      <c r="G43" s="87">
        <f t="shared" si="1"/>
        <v>1</v>
      </c>
      <c r="H43" s="75">
        <f t="shared" ref="H43:P43" si="46">SUM(H44+H47+H48+H49)</f>
        <v>56</v>
      </c>
      <c r="I43" s="75">
        <f t="shared" si="46"/>
        <v>64.255</v>
      </c>
      <c r="J43" s="87">
        <f t="shared" si="3"/>
        <v>0.2</v>
      </c>
      <c r="K43" s="101">
        <f t="shared" si="46"/>
        <v>10652</v>
      </c>
      <c r="L43" s="101">
        <f t="shared" si="46"/>
        <v>10652</v>
      </c>
      <c r="M43" s="101">
        <f t="shared" si="46"/>
        <v>2816</v>
      </c>
      <c r="N43" s="101">
        <f t="shared" si="46"/>
        <v>7836</v>
      </c>
      <c r="O43" s="101">
        <f t="shared" si="46"/>
        <v>0</v>
      </c>
      <c r="P43" s="101">
        <f t="shared" si="46"/>
        <v>6872.9</v>
      </c>
      <c r="Q43" s="87">
        <f t="shared" si="4"/>
        <v>0.645221554637627</v>
      </c>
      <c r="R43" s="101">
        <f t="shared" ref="R43:Z43" si="47">SUM(R44+R47+R48+R49)</f>
        <v>4575.9</v>
      </c>
      <c r="S43" s="87">
        <f t="shared" si="6"/>
        <v>0.429581299286519</v>
      </c>
      <c r="T43" s="75">
        <f t="shared" si="47"/>
        <v>106</v>
      </c>
      <c r="U43" s="75">
        <f t="shared" si="47"/>
        <v>90</v>
      </c>
      <c r="V43" s="75">
        <f t="shared" si="47"/>
        <v>10</v>
      </c>
      <c r="W43" s="75">
        <f t="shared" si="47"/>
        <v>6</v>
      </c>
      <c r="X43" s="75">
        <f t="shared" si="47"/>
        <v>23449</v>
      </c>
      <c r="Y43" s="75">
        <f t="shared" si="47"/>
        <v>85562</v>
      </c>
      <c r="Z43" s="75">
        <f t="shared" si="47"/>
        <v>0</v>
      </c>
    </row>
    <row r="44" s="16" customFormat="1" customHeight="1" spans="1:26">
      <c r="A44" s="35"/>
      <c r="B44" s="83" t="s">
        <v>57</v>
      </c>
      <c r="C44" s="84">
        <f>SUM(C45:C46)</f>
        <v>18</v>
      </c>
      <c r="D44" s="84">
        <f>SUM(D45:D46)</f>
        <v>37.13</v>
      </c>
      <c r="E44" s="84">
        <f>SUM(E45:E46)</f>
        <v>18</v>
      </c>
      <c r="F44" s="84">
        <f>SUM(F45:F46)</f>
        <v>37.13</v>
      </c>
      <c r="G44" s="85">
        <f t="shared" si="1"/>
        <v>1</v>
      </c>
      <c r="H44" s="84">
        <f>SUM(H45:H46)</f>
        <v>8</v>
      </c>
      <c r="I44" s="84">
        <f>SUM(I45:I46)</f>
        <v>10.255</v>
      </c>
      <c r="J44" s="85">
        <f t="shared" si="3"/>
        <v>0.444444444444444</v>
      </c>
      <c r="K44" s="104">
        <f t="shared" ref="K44:P44" si="48">SUM(K45:K46)</f>
        <v>1693.14</v>
      </c>
      <c r="L44" s="104">
        <f t="shared" si="48"/>
        <v>1693.14</v>
      </c>
      <c r="M44" s="104">
        <f t="shared" si="48"/>
        <v>0</v>
      </c>
      <c r="N44" s="104">
        <f t="shared" si="48"/>
        <v>1693.14</v>
      </c>
      <c r="O44" s="104">
        <f t="shared" si="48"/>
        <v>0</v>
      </c>
      <c r="P44" s="104">
        <f t="shared" si="48"/>
        <v>1693.14</v>
      </c>
      <c r="Q44" s="85">
        <f t="shared" si="4"/>
        <v>1</v>
      </c>
      <c r="R44" s="104">
        <f>SUM(R45:R46)</f>
        <v>608.4</v>
      </c>
      <c r="S44" s="85">
        <f t="shared" si="6"/>
        <v>0.359332364718806</v>
      </c>
      <c r="T44" s="84">
        <f t="shared" ref="T44:Y44" si="49">SUM(T45:T46)</f>
        <v>10</v>
      </c>
      <c r="U44" s="84">
        <f t="shared" si="49"/>
        <v>7</v>
      </c>
      <c r="V44" s="84">
        <f t="shared" si="49"/>
        <v>1</v>
      </c>
      <c r="W44" s="84">
        <f t="shared" si="49"/>
        <v>2</v>
      </c>
      <c r="X44" s="84">
        <f t="shared" si="49"/>
        <v>2089</v>
      </c>
      <c r="Y44" s="84">
        <f t="shared" si="49"/>
        <v>7833</v>
      </c>
      <c r="Z44" s="84">
        <v>0</v>
      </c>
    </row>
    <row r="45" s="61" customFormat="1" ht="24" customHeight="1" spans="1:27">
      <c r="A45" s="37"/>
      <c r="B45" s="90" t="s">
        <v>66</v>
      </c>
      <c r="C45" s="37">
        <v>1</v>
      </c>
      <c r="D45" s="37">
        <v>2.5</v>
      </c>
      <c r="E45" s="37">
        <v>1</v>
      </c>
      <c r="F45" s="37">
        <v>2.5</v>
      </c>
      <c r="G45" s="91">
        <f t="shared" si="1"/>
        <v>1</v>
      </c>
      <c r="H45" s="37">
        <v>1</v>
      </c>
      <c r="I45" s="37">
        <v>2.5</v>
      </c>
      <c r="J45" s="91">
        <f t="shared" si="3"/>
        <v>1</v>
      </c>
      <c r="K45" s="37">
        <v>37.5</v>
      </c>
      <c r="L45" s="37">
        <v>37.5</v>
      </c>
      <c r="M45" s="37"/>
      <c r="N45" s="37">
        <v>37.5</v>
      </c>
      <c r="O45" s="93"/>
      <c r="P45" s="93">
        <v>37.5</v>
      </c>
      <c r="Q45" s="91">
        <f t="shared" si="4"/>
        <v>1</v>
      </c>
      <c r="R45" s="93">
        <v>37.5</v>
      </c>
      <c r="S45" s="91">
        <f t="shared" si="6"/>
        <v>1</v>
      </c>
      <c r="T45" s="93">
        <v>1</v>
      </c>
      <c r="U45" s="93"/>
      <c r="V45" s="93"/>
      <c r="W45" s="93">
        <v>1</v>
      </c>
      <c r="X45" s="93">
        <v>654</v>
      </c>
      <c r="Y45" s="93">
        <v>2241</v>
      </c>
      <c r="Z45" s="93">
        <v>0</v>
      </c>
      <c r="AA45" s="58"/>
    </row>
    <row r="46" s="61" customFormat="1" ht="24" customHeight="1" spans="1:27">
      <c r="A46" s="37"/>
      <c r="B46" s="90" t="s">
        <v>67</v>
      </c>
      <c r="C46" s="37">
        <v>17</v>
      </c>
      <c r="D46" s="37">
        <v>34.63</v>
      </c>
      <c r="E46" s="37">
        <v>17</v>
      </c>
      <c r="F46" s="37">
        <v>34.63</v>
      </c>
      <c r="G46" s="91">
        <f t="shared" si="1"/>
        <v>1</v>
      </c>
      <c r="H46" s="37">
        <v>7</v>
      </c>
      <c r="I46" s="37">
        <v>7.755</v>
      </c>
      <c r="J46" s="91">
        <f t="shared" si="3"/>
        <v>0.411764705882353</v>
      </c>
      <c r="K46" s="37">
        <v>1655.64</v>
      </c>
      <c r="L46" s="37">
        <v>1655.64</v>
      </c>
      <c r="M46" s="37"/>
      <c r="N46" s="37">
        <v>1655.64</v>
      </c>
      <c r="O46" s="93"/>
      <c r="P46" s="93">
        <v>1655.64</v>
      </c>
      <c r="Q46" s="91">
        <f t="shared" si="4"/>
        <v>1</v>
      </c>
      <c r="R46" s="93">
        <v>570.9</v>
      </c>
      <c r="S46" s="91">
        <f t="shared" si="6"/>
        <v>0.344821337972023</v>
      </c>
      <c r="T46" s="93">
        <v>9</v>
      </c>
      <c r="U46" s="93">
        <v>7</v>
      </c>
      <c r="V46" s="93">
        <v>1</v>
      </c>
      <c r="W46" s="93">
        <v>1</v>
      </c>
      <c r="X46" s="93">
        <v>1435</v>
      </c>
      <c r="Y46" s="93">
        <v>5592</v>
      </c>
      <c r="Z46" s="93">
        <v>0</v>
      </c>
      <c r="AA46" s="58"/>
    </row>
    <row r="47" s="61" customFormat="1" ht="18.95" customHeight="1" spans="1:27">
      <c r="A47" s="37"/>
      <c r="B47" s="90" t="s">
        <v>68</v>
      </c>
      <c r="C47" s="37">
        <v>9</v>
      </c>
      <c r="D47" s="37">
        <v>86</v>
      </c>
      <c r="E47" s="37">
        <v>9</v>
      </c>
      <c r="F47" s="37">
        <v>86</v>
      </c>
      <c r="G47" s="37">
        <v>0</v>
      </c>
      <c r="H47" s="37">
        <v>4</v>
      </c>
      <c r="I47" s="37">
        <v>54</v>
      </c>
      <c r="J47" s="37">
        <v>0</v>
      </c>
      <c r="K47" s="37">
        <v>187.02</v>
      </c>
      <c r="L47" s="37">
        <v>187.02</v>
      </c>
      <c r="M47" s="37"/>
      <c r="N47" s="37">
        <v>187.02</v>
      </c>
      <c r="O47" s="37"/>
      <c r="P47" s="37">
        <v>187.02</v>
      </c>
      <c r="Q47" s="37">
        <v>0</v>
      </c>
      <c r="R47" s="37">
        <v>55.3</v>
      </c>
      <c r="S47" s="37">
        <v>0</v>
      </c>
      <c r="T47" s="37">
        <v>7</v>
      </c>
      <c r="U47" s="37">
        <v>5</v>
      </c>
      <c r="V47" s="37">
        <v>1</v>
      </c>
      <c r="W47" s="37">
        <v>1</v>
      </c>
      <c r="X47" s="37">
        <v>2348</v>
      </c>
      <c r="Y47" s="37">
        <v>7271</v>
      </c>
      <c r="Z47" s="37">
        <v>0</v>
      </c>
      <c r="AA47" s="58"/>
    </row>
    <row r="48" s="58" customFormat="1" ht="24" customHeight="1" spans="1:26">
      <c r="A48" s="37"/>
      <c r="B48" s="92" t="s">
        <v>69</v>
      </c>
      <c r="C48" s="37">
        <v>51</v>
      </c>
      <c r="D48" s="37"/>
      <c r="E48" s="37">
        <v>51</v>
      </c>
      <c r="F48" s="37"/>
      <c r="G48" s="91">
        <f t="shared" si="1"/>
        <v>1</v>
      </c>
      <c r="H48" s="37">
        <v>6</v>
      </c>
      <c r="I48" s="37"/>
      <c r="J48" s="91">
        <f t="shared" si="3"/>
        <v>0.117647058823529</v>
      </c>
      <c r="K48" s="37">
        <v>1800</v>
      </c>
      <c r="L48" s="37">
        <v>1800</v>
      </c>
      <c r="M48" s="37">
        <v>1800</v>
      </c>
      <c r="N48" s="37"/>
      <c r="O48" s="93"/>
      <c r="P48" s="93">
        <v>1020.9</v>
      </c>
      <c r="Q48" s="91">
        <f t="shared" si="4"/>
        <v>0.567166666666667</v>
      </c>
      <c r="R48" s="93">
        <v>450</v>
      </c>
      <c r="S48" s="91">
        <f t="shared" si="6"/>
        <v>0.25</v>
      </c>
      <c r="T48" s="93">
        <v>34</v>
      </c>
      <c r="U48" s="93">
        <v>30</v>
      </c>
      <c r="V48" s="93">
        <v>3</v>
      </c>
      <c r="W48" s="93">
        <v>1</v>
      </c>
      <c r="X48" s="93">
        <v>7510</v>
      </c>
      <c r="Y48" s="93">
        <v>30437</v>
      </c>
      <c r="Z48" s="93">
        <v>0</v>
      </c>
    </row>
    <row r="49" s="58" customFormat="1" ht="24" customHeight="1" spans="1:26">
      <c r="A49" s="37"/>
      <c r="B49" s="90" t="s">
        <v>70</v>
      </c>
      <c r="C49" s="93">
        <v>202</v>
      </c>
      <c r="D49" s="93"/>
      <c r="E49" s="93">
        <v>202</v>
      </c>
      <c r="F49" s="93"/>
      <c r="G49" s="91">
        <f t="shared" si="1"/>
        <v>1</v>
      </c>
      <c r="H49" s="93">
        <v>38</v>
      </c>
      <c r="I49" s="93"/>
      <c r="J49" s="91">
        <f t="shared" si="3"/>
        <v>0.188118811881188</v>
      </c>
      <c r="K49" s="93">
        <v>6971.84</v>
      </c>
      <c r="L49" s="93">
        <v>6971.84</v>
      </c>
      <c r="M49" s="93">
        <v>1016</v>
      </c>
      <c r="N49" s="93">
        <v>5955.84</v>
      </c>
      <c r="O49" s="93"/>
      <c r="P49" s="93">
        <v>3971.84</v>
      </c>
      <c r="Q49" s="91">
        <f t="shared" si="4"/>
        <v>0.569697526047643</v>
      </c>
      <c r="R49" s="93">
        <v>3462.2</v>
      </c>
      <c r="S49" s="91">
        <f t="shared" si="6"/>
        <v>0.496597741772617</v>
      </c>
      <c r="T49" s="93">
        <v>55</v>
      </c>
      <c r="U49" s="93">
        <v>48</v>
      </c>
      <c r="V49" s="93">
        <v>5</v>
      </c>
      <c r="W49" s="93">
        <v>2</v>
      </c>
      <c r="X49" s="93">
        <v>11502</v>
      </c>
      <c r="Y49" s="93">
        <v>40021</v>
      </c>
      <c r="Z49" s="93">
        <v>0</v>
      </c>
    </row>
    <row r="50" s="57" customFormat="1" customHeight="1" spans="1:26">
      <c r="A50" s="33" t="s">
        <v>71</v>
      </c>
      <c r="B50" s="74" t="s">
        <v>56</v>
      </c>
      <c r="C50" s="75">
        <f t="shared" ref="C50:F50" si="50">SUM(C51+C54+C55+C56)</f>
        <v>53</v>
      </c>
      <c r="D50" s="75">
        <f t="shared" si="50"/>
        <v>31.11</v>
      </c>
      <c r="E50" s="75">
        <f t="shared" si="50"/>
        <v>53</v>
      </c>
      <c r="F50" s="75">
        <f t="shared" si="50"/>
        <v>31.11</v>
      </c>
      <c r="G50" s="87">
        <f t="shared" si="1"/>
        <v>1</v>
      </c>
      <c r="H50" s="75">
        <f t="shared" ref="H50:P50" si="51">SUM(H51+H54+H55+H56)</f>
        <v>0</v>
      </c>
      <c r="I50" s="75">
        <f t="shared" si="51"/>
        <v>0</v>
      </c>
      <c r="J50" s="87">
        <f t="shared" si="3"/>
        <v>0</v>
      </c>
      <c r="K50" s="101">
        <f t="shared" si="51"/>
        <v>2407.98</v>
      </c>
      <c r="L50" s="101">
        <f t="shared" si="51"/>
        <v>2407.98</v>
      </c>
      <c r="M50" s="101">
        <f t="shared" si="51"/>
        <v>1733</v>
      </c>
      <c r="N50" s="101">
        <f t="shared" si="51"/>
        <v>674.98</v>
      </c>
      <c r="O50" s="101">
        <f t="shared" si="51"/>
        <v>0</v>
      </c>
      <c r="P50" s="101">
        <f t="shared" si="51"/>
        <v>2407.98</v>
      </c>
      <c r="Q50" s="87">
        <f t="shared" si="4"/>
        <v>1</v>
      </c>
      <c r="R50" s="101">
        <f t="shared" ref="R50:Z50" si="52">SUM(R51+R54+R55+R56)</f>
        <v>1804.527406</v>
      </c>
      <c r="S50" s="87">
        <f t="shared" si="6"/>
        <v>0.749394681849517</v>
      </c>
      <c r="T50" s="75">
        <f t="shared" si="52"/>
        <v>29</v>
      </c>
      <c r="U50" s="75">
        <f t="shared" si="52"/>
        <v>29</v>
      </c>
      <c r="V50" s="75">
        <f t="shared" si="52"/>
        <v>0</v>
      </c>
      <c r="W50" s="75">
        <f t="shared" si="52"/>
        <v>0</v>
      </c>
      <c r="X50" s="75">
        <f t="shared" si="52"/>
        <v>3658</v>
      </c>
      <c r="Y50" s="75">
        <f t="shared" si="52"/>
        <v>12149</v>
      </c>
      <c r="Z50" s="75"/>
    </row>
    <row r="51" s="16" customFormat="1" customHeight="1" spans="1:26">
      <c r="A51" s="35"/>
      <c r="B51" s="83" t="s">
        <v>57</v>
      </c>
      <c r="C51" s="94">
        <f>C52+C53</f>
        <v>24</v>
      </c>
      <c r="D51" s="94">
        <f>D52+D53</f>
        <v>31.11</v>
      </c>
      <c r="E51" s="94">
        <f>E52+E53</f>
        <v>24</v>
      </c>
      <c r="F51" s="94">
        <f>F52+F53</f>
        <v>31.11</v>
      </c>
      <c r="G51" s="88">
        <f t="shared" si="1"/>
        <v>1</v>
      </c>
      <c r="H51" s="94">
        <f>H52+H53</f>
        <v>0</v>
      </c>
      <c r="I51" s="94">
        <f>I52+I53</f>
        <v>0</v>
      </c>
      <c r="J51" s="88">
        <f t="shared" si="3"/>
        <v>0</v>
      </c>
      <c r="K51" s="106">
        <f t="shared" ref="K51:P51" si="53">K52+K53</f>
        <v>1534.214</v>
      </c>
      <c r="L51" s="106">
        <f t="shared" si="53"/>
        <v>1534.214</v>
      </c>
      <c r="M51" s="106">
        <f t="shared" si="53"/>
        <v>1144.8228</v>
      </c>
      <c r="N51" s="106">
        <f t="shared" si="53"/>
        <v>389.3912</v>
      </c>
      <c r="O51" s="106">
        <f t="shared" si="53"/>
        <v>0</v>
      </c>
      <c r="P51" s="106">
        <f t="shared" si="53"/>
        <v>1534.214</v>
      </c>
      <c r="Q51" s="88">
        <f t="shared" si="4"/>
        <v>1</v>
      </c>
      <c r="R51" s="106">
        <f>R52+R53</f>
        <v>1224.326</v>
      </c>
      <c r="S51" s="88">
        <f t="shared" si="6"/>
        <v>0.798015140000026</v>
      </c>
      <c r="T51" s="94">
        <f t="shared" ref="T51:Y51" si="54">T52+T53</f>
        <v>14</v>
      </c>
      <c r="U51" s="94">
        <f t="shared" si="54"/>
        <v>14</v>
      </c>
      <c r="V51" s="94">
        <f t="shared" si="54"/>
        <v>0</v>
      </c>
      <c r="W51" s="94">
        <f t="shared" si="54"/>
        <v>0</v>
      </c>
      <c r="X51" s="94">
        <f t="shared" si="54"/>
        <v>1667</v>
      </c>
      <c r="Y51" s="94">
        <f t="shared" si="54"/>
        <v>5669</v>
      </c>
      <c r="Z51" s="94"/>
    </row>
    <row r="52" s="56" customFormat="1" ht="24" customHeight="1" spans="1:26">
      <c r="A52" s="36"/>
      <c r="B52" s="90" t="s">
        <v>66</v>
      </c>
      <c r="C52" s="37">
        <v>2</v>
      </c>
      <c r="D52" s="37">
        <v>4.529</v>
      </c>
      <c r="E52" s="37">
        <v>2</v>
      </c>
      <c r="F52" s="37">
        <v>4.529</v>
      </c>
      <c r="G52" s="91">
        <f t="shared" si="1"/>
        <v>1</v>
      </c>
      <c r="H52" s="37">
        <v>0</v>
      </c>
      <c r="I52" s="37">
        <v>0</v>
      </c>
      <c r="J52" s="91">
        <f t="shared" si="3"/>
        <v>0</v>
      </c>
      <c r="K52" s="37">
        <v>390.273</v>
      </c>
      <c r="L52" s="37">
        <v>390.273</v>
      </c>
      <c r="M52" s="37">
        <v>5.04</v>
      </c>
      <c r="N52" s="37">
        <v>385.233</v>
      </c>
      <c r="O52" s="37"/>
      <c r="P52" s="107">
        <v>390.273</v>
      </c>
      <c r="Q52" s="91">
        <f t="shared" si="4"/>
        <v>1</v>
      </c>
      <c r="R52" s="37">
        <v>309.2164</v>
      </c>
      <c r="S52" s="91">
        <f t="shared" si="6"/>
        <v>0.792307948538587</v>
      </c>
      <c r="T52" s="37">
        <v>2</v>
      </c>
      <c r="U52" s="37">
        <v>2</v>
      </c>
      <c r="V52" s="37"/>
      <c r="W52" s="37"/>
      <c r="X52" s="37">
        <v>113</v>
      </c>
      <c r="Y52" s="37">
        <v>416</v>
      </c>
      <c r="Z52" s="37"/>
    </row>
    <row r="53" s="56" customFormat="1" ht="24" customHeight="1" spans="1:26">
      <c r="A53" s="36"/>
      <c r="B53" s="90" t="s">
        <v>67</v>
      </c>
      <c r="C53" s="37">
        <v>22</v>
      </c>
      <c r="D53" s="37">
        <v>26.581</v>
      </c>
      <c r="E53" s="37">
        <v>22</v>
      </c>
      <c r="F53" s="37">
        <v>26.581</v>
      </c>
      <c r="G53" s="91">
        <f t="shared" si="1"/>
        <v>1</v>
      </c>
      <c r="H53" s="37">
        <v>0</v>
      </c>
      <c r="I53" s="37">
        <v>0</v>
      </c>
      <c r="J53" s="91">
        <f t="shared" si="3"/>
        <v>0</v>
      </c>
      <c r="K53" s="37">
        <v>1143.941</v>
      </c>
      <c r="L53" s="37">
        <v>1143.941</v>
      </c>
      <c r="M53" s="37">
        <v>1139.7828</v>
      </c>
      <c r="N53" s="37">
        <v>4.1582</v>
      </c>
      <c r="O53" s="37"/>
      <c r="P53" s="107">
        <v>1143.941</v>
      </c>
      <c r="Q53" s="91">
        <f t="shared" si="4"/>
        <v>1</v>
      </c>
      <c r="R53" s="37">
        <v>915.1096</v>
      </c>
      <c r="S53" s="91">
        <f t="shared" si="6"/>
        <v>0.799962235814609</v>
      </c>
      <c r="T53" s="37">
        <v>12</v>
      </c>
      <c r="U53" s="37">
        <v>12</v>
      </c>
      <c r="V53" s="37"/>
      <c r="W53" s="37"/>
      <c r="X53" s="37">
        <v>1554</v>
      </c>
      <c r="Y53" s="37">
        <v>5253</v>
      </c>
      <c r="Z53" s="37"/>
    </row>
    <row r="54" s="56" customFormat="1" ht="24" customHeight="1" spans="1:26">
      <c r="A54" s="36"/>
      <c r="B54" s="90" t="s">
        <v>68</v>
      </c>
      <c r="C54" s="37"/>
      <c r="D54" s="37"/>
      <c r="E54" s="37"/>
      <c r="F54" s="37"/>
      <c r="G54" s="91" t="e">
        <f t="shared" si="1"/>
        <v>#DIV/0!</v>
      </c>
      <c r="H54" s="37"/>
      <c r="I54" s="37"/>
      <c r="J54" s="91" t="e">
        <f t="shared" si="3"/>
        <v>#DIV/0!</v>
      </c>
      <c r="K54" s="37"/>
      <c r="L54" s="37"/>
      <c r="M54" s="37"/>
      <c r="N54" s="37"/>
      <c r="O54" s="37"/>
      <c r="P54" s="107"/>
      <c r="Q54" s="91" t="e">
        <f t="shared" si="4"/>
        <v>#DIV/0!</v>
      </c>
      <c r="R54" s="37"/>
      <c r="S54" s="91" t="e">
        <f t="shared" si="6"/>
        <v>#DIV/0!</v>
      </c>
      <c r="T54" s="37"/>
      <c r="U54" s="37"/>
      <c r="V54" s="37"/>
      <c r="W54" s="37"/>
      <c r="X54" s="37"/>
      <c r="Y54" s="37"/>
      <c r="Z54" s="37"/>
    </row>
    <row r="55" s="56" customFormat="1" ht="24" customHeight="1" spans="1:26">
      <c r="A55" s="36"/>
      <c r="B55" s="92" t="s">
        <v>69</v>
      </c>
      <c r="C55" s="37">
        <v>12</v>
      </c>
      <c r="D55" s="37"/>
      <c r="E55" s="37">
        <v>12</v>
      </c>
      <c r="F55" s="37"/>
      <c r="G55" s="91">
        <f t="shared" si="1"/>
        <v>1</v>
      </c>
      <c r="H55" s="37">
        <v>0</v>
      </c>
      <c r="I55" s="37"/>
      <c r="J55" s="91">
        <f t="shared" si="3"/>
        <v>0</v>
      </c>
      <c r="K55" s="37">
        <v>177.165</v>
      </c>
      <c r="L55" s="37">
        <v>177.165</v>
      </c>
      <c r="M55" s="37">
        <v>177.165</v>
      </c>
      <c r="N55" s="37"/>
      <c r="O55" s="37"/>
      <c r="P55" s="107">
        <v>177.165</v>
      </c>
      <c r="Q55" s="91">
        <f t="shared" si="4"/>
        <v>1</v>
      </c>
      <c r="R55" s="37">
        <v>113.966124</v>
      </c>
      <c r="S55" s="91">
        <f t="shared" si="6"/>
        <v>0.643276742020151</v>
      </c>
      <c r="T55" s="37">
        <v>7</v>
      </c>
      <c r="U55" s="37">
        <v>7</v>
      </c>
      <c r="V55" s="37"/>
      <c r="W55" s="37"/>
      <c r="X55" s="37">
        <v>786</v>
      </c>
      <c r="Y55" s="37">
        <v>2144</v>
      </c>
      <c r="Z55" s="37"/>
    </row>
    <row r="56" s="56" customFormat="1" ht="37" customHeight="1" spans="1:26">
      <c r="A56" s="38"/>
      <c r="B56" s="90" t="s">
        <v>70</v>
      </c>
      <c r="C56" s="37">
        <v>17</v>
      </c>
      <c r="D56" s="37"/>
      <c r="E56" s="37">
        <v>17</v>
      </c>
      <c r="F56" s="37"/>
      <c r="G56" s="91">
        <f t="shared" si="1"/>
        <v>1</v>
      </c>
      <c r="H56" s="37">
        <v>0</v>
      </c>
      <c r="I56" s="37"/>
      <c r="J56" s="91">
        <f t="shared" si="3"/>
        <v>0</v>
      </c>
      <c r="K56" s="37">
        <v>696.601</v>
      </c>
      <c r="L56" s="37">
        <v>696.601</v>
      </c>
      <c r="M56" s="37">
        <v>411.0122</v>
      </c>
      <c r="N56" s="37">
        <v>285.5888</v>
      </c>
      <c r="O56" s="37"/>
      <c r="P56" s="107">
        <v>696.601</v>
      </c>
      <c r="Q56" s="91">
        <f t="shared" si="4"/>
        <v>1</v>
      </c>
      <c r="R56" s="37">
        <v>466.235282</v>
      </c>
      <c r="S56" s="91">
        <f t="shared" si="6"/>
        <v>0.669300334050626</v>
      </c>
      <c r="T56" s="37">
        <v>8</v>
      </c>
      <c r="U56" s="37">
        <v>8</v>
      </c>
      <c r="V56" s="37"/>
      <c r="W56" s="37"/>
      <c r="X56" s="37">
        <v>1205</v>
      </c>
      <c r="Y56" s="37">
        <v>4336</v>
      </c>
      <c r="Z56" s="109"/>
    </row>
    <row r="57" s="57" customFormat="1" customHeight="1" spans="1:26">
      <c r="A57" s="33" t="s">
        <v>72</v>
      </c>
      <c r="B57" s="74" t="s">
        <v>56</v>
      </c>
      <c r="C57" s="75">
        <f t="shared" ref="C57:F57" si="55">C58+C61+C62+C63</f>
        <v>76</v>
      </c>
      <c r="D57" s="75">
        <f t="shared" si="55"/>
        <v>0</v>
      </c>
      <c r="E57" s="75">
        <f t="shared" si="55"/>
        <v>76</v>
      </c>
      <c r="F57" s="75">
        <f t="shared" si="55"/>
        <v>0</v>
      </c>
      <c r="G57" s="87">
        <f t="shared" si="1"/>
        <v>1</v>
      </c>
      <c r="H57" s="75">
        <f t="shared" ref="H57:P57" si="56">H58+H61+H62+H63</f>
        <v>15</v>
      </c>
      <c r="I57" s="75">
        <f t="shared" si="56"/>
        <v>0</v>
      </c>
      <c r="J57" s="87">
        <f t="shared" si="3"/>
        <v>0.197368421052632</v>
      </c>
      <c r="K57" s="101">
        <f t="shared" si="56"/>
        <v>4590</v>
      </c>
      <c r="L57" s="101">
        <f t="shared" si="56"/>
        <v>4590</v>
      </c>
      <c r="M57" s="101">
        <f t="shared" si="56"/>
        <v>2399</v>
      </c>
      <c r="N57" s="101">
        <f t="shared" si="56"/>
        <v>2191</v>
      </c>
      <c r="O57" s="101">
        <f t="shared" si="56"/>
        <v>0</v>
      </c>
      <c r="P57" s="75">
        <f t="shared" si="56"/>
        <v>2874.9</v>
      </c>
      <c r="Q57" s="87">
        <f t="shared" si="4"/>
        <v>0.626339869281046</v>
      </c>
      <c r="R57" s="101">
        <f t="shared" ref="R57:Y57" si="57">R58+R61+R62+R63</f>
        <v>2874.9</v>
      </c>
      <c r="S57" s="87">
        <f t="shared" si="6"/>
        <v>0.626339869281046</v>
      </c>
      <c r="T57" s="75">
        <f t="shared" si="57"/>
        <v>66</v>
      </c>
      <c r="U57" s="75">
        <f t="shared" si="57"/>
        <v>64</v>
      </c>
      <c r="V57" s="75">
        <f t="shared" si="57"/>
        <v>34</v>
      </c>
      <c r="W57" s="75">
        <f t="shared" si="57"/>
        <v>0</v>
      </c>
      <c r="X57" s="75">
        <f t="shared" si="57"/>
        <v>3245</v>
      </c>
      <c r="Y57" s="75">
        <f t="shared" si="57"/>
        <v>12809</v>
      </c>
      <c r="Z57" s="74"/>
    </row>
    <row r="58" s="55" customFormat="1" customHeight="1" spans="1:26">
      <c r="A58" s="37"/>
      <c r="B58" s="90" t="s">
        <v>128</v>
      </c>
      <c r="C58" s="93">
        <f t="shared" ref="C58:F58" si="58">C59+C60</f>
        <v>0</v>
      </c>
      <c r="D58" s="93">
        <f t="shared" si="58"/>
        <v>0</v>
      </c>
      <c r="E58" s="93">
        <f t="shared" si="58"/>
        <v>0</v>
      </c>
      <c r="F58" s="93">
        <f t="shared" si="58"/>
        <v>0</v>
      </c>
      <c r="G58" s="91" t="e">
        <f t="shared" si="1"/>
        <v>#DIV/0!</v>
      </c>
      <c r="H58" s="93">
        <v>0</v>
      </c>
      <c r="I58" s="93">
        <v>0</v>
      </c>
      <c r="J58" s="91" t="e">
        <f t="shared" si="3"/>
        <v>#DIV/0!</v>
      </c>
      <c r="K58" s="93">
        <f>L58+O58</f>
        <v>0</v>
      </c>
      <c r="L58" s="93">
        <f t="shared" ref="L58:N58" si="59">L59+L60</f>
        <v>0</v>
      </c>
      <c r="M58" s="93">
        <f t="shared" si="59"/>
        <v>0</v>
      </c>
      <c r="N58" s="93">
        <f t="shared" si="59"/>
        <v>0</v>
      </c>
      <c r="O58" s="93">
        <v>0</v>
      </c>
      <c r="P58" s="93">
        <v>0</v>
      </c>
      <c r="Q58" s="91" t="e">
        <f t="shared" si="4"/>
        <v>#DIV/0!</v>
      </c>
      <c r="R58" s="93">
        <v>0</v>
      </c>
      <c r="S58" s="91" t="e">
        <f t="shared" si="6"/>
        <v>#DIV/0!</v>
      </c>
      <c r="T58" s="93">
        <v>36</v>
      </c>
      <c r="U58" s="93">
        <v>36</v>
      </c>
      <c r="V58" s="93">
        <v>32</v>
      </c>
      <c r="W58" s="93">
        <v>0</v>
      </c>
      <c r="X58" s="93">
        <f>X59+X60</f>
        <v>0</v>
      </c>
      <c r="Y58" s="93">
        <f>Y59+Y60</f>
        <v>0</v>
      </c>
      <c r="Z58" s="93"/>
    </row>
    <row r="59" s="55" customFormat="1" customHeight="1" spans="1:27">
      <c r="A59" s="38"/>
      <c r="B59" s="90" t="s">
        <v>66</v>
      </c>
      <c r="C59" s="93"/>
      <c r="D59" s="93"/>
      <c r="E59" s="93"/>
      <c r="F59" s="93"/>
      <c r="G59" s="91" t="e">
        <f t="shared" si="1"/>
        <v>#DIV/0!</v>
      </c>
      <c r="H59" s="93"/>
      <c r="I59" s="93"/>
      <c r="J59" s="91" t="e">
        <f t="shared" si="3"/>
        <v>#DIV/0!</v>
      </c>
      <c r="K59" s="93"/>
      <c r="L59" s="93"/>
      <c r="M59" s="93"/>
      <c r="N59" s="93"/>
      <c r="O59" s="93"/>
      <c r="P59" s="93"/>
      <c r="Q59" s="91" t="e">
        <f t="shared" si="4"/>
        <v>#DIV/0!</v>
      </c>
      <c r="R59" s="93"/>
      <c r="S59" s="91" t="e">
        <f t="shared" si="6"/>
        <v>#DIV/0!</v>
      </c>
      <c r="T59" s="93"/>
      <c r="U59" s="93"/>
      <c r="V59" s="93"/>
      <c r="W59" s="93"/>
      <c r="X59" s="93"/>
      <c r="Y59" s="93"/>
      <c r="Z59" s="93"/>
      <c r="AA59" s="56"/>
    </row>
    <row r="60" s="55" customFormat="1" ht="24" customHeight="1" spans="1:27">
      <c r="A60" s="38"/>
      <c r="B60" s="90" t="s">
        <v>67</v>
      </c>
      <c r="C60" s="93"/>
      <c r="D60" s="93"/>
      <c r="E60" s="93"/>
      <c r="F60" s="93"/>
      <c r="G60" s="91" t="e">
        <f t="shared" si="1"/>
        <v>#DIV/0!</v>
      </c>
      <c r="H60" s="93"/>
      <c r="I60" s="93"/>
      <c r="J60" s="91" t="e">
        <f t="shared" si="3"/>
        <v>#DIV/0!</v>
      </c>
      <c r="K60" s="93"/>
      <c r="L60" s="93"/>
      <c r="M60" s="93"/>
      <c r="N60" s="93"/>
      <c r="O60" s="93"/>
      <c r="P60" s="93"/>
      <c r="Q60" s="91">
        <v>0</v>
      </c>
      <c r="R60" s="93"/>
      <c r="S60" s="91" t="e">
        <f t="shared" si="6"/>
        <v>#DIV/0!</v>
      </c>
      <c r="T60" s="93"/>
      <c r="U60" s="93"/>
      <c r="V60" s="93"/>
      <c r="W60" s="93"/>
      <c r="X60" s="93"/>
      <c r="Y60" s="93"/>
      <c r="Z60" s="93"/>
      <c r="AA60" s="56"/>
    </row>
    <row r="61" s="55" customFormat="1" ht="24" customHeight="1" spans="1:27">
      <c r="A61" s="38"/>
      <c r="B61" s="90" t="s">
        <v>68</v>
      </c>
      <c r="C61" s="93"/>
      <c r="D61" s="93"/>
      <c r="E61" s="93"/>
      <c r="F61" s="93"/>
      <c r="G61" s="91" t="e">
        <f t="shared" si="1"/>
        <v>#DIV/0!</v>
      </c>
      <c r="H61" s="93"/>
      <c r="I61" s="93"/>
      <c r="J61" s="91" t="e">
        <f t="shared" si="3"/>
        <v>#DIV/0!</v>
      </c>
      <c r="K61" s="93"/>
      <c r="L61" s="93"/>
      <c r="M61" s="93"/>
      <c r="N61" s="93"/>
      <c r="O61" s="93"/>
      <c r="P61" s="93"/>
      <c r="Q61" s="91" t="e">
        <f t="shared" ref="Q61:Q63" si="60">P61/K61</f>
        <v>#DIV/0!</v>
      </c>
      <c r="R61" s="93"/>
      <c r="S61" s="91" t="e">
        <f t="shared" si="6"/>
        <v>#DIV/0!</v>
      </c>
      <c r="T61" s="93"/>
      <c r="U61" s="93"/>
      <c r="V61" s="93"/>
      <c r="W61" s="93"/>
      <c r="X61" s="93"/>
      <c r="Y61" s="93"/>
      <c r="Z61" s="93"/>
      <c r="AA61" s="56"/>
    </row>
    <row r="62" s="55" customFormat="1" ht="28" customHeight="1" spans="1:26">
      <c r="A62" s="37"/>
      <c r="B62" s="92" t="s">
        <v>69</v>
      </c>
      <c r="C62" s="93">
        <v>17</v>
      </c>
      <c r="D62" s="93"/>
      <c r="E62" s="93">
        <v>17</v>
      </c>
      <c r="F62" s="93"/>
      <c r="G62" s="91">
        <f t="shared" si="1"/>
        <v>1</v>
      </c>
      <c r="H62" s="93">
        <v>14</v>
      </c>
      <c r="I62" s="93"/>
      <c r="J62" s="91">
        <f t="shared" si="3"/>
        <v>0.823529411764706</v>
      </c>
      <c r="K62" s="93">
        <v>331.23</v>
      </c>
      <c r="L62" s="93">
        <v>331.23</v>
      </c>
      <c r="M62" s="93"/>
      <c r="N62" s="93">
        <v>331.23</v>
      </c>
      <c r="O62" s="93"/>
      <c r="P62" s="93">
        <v>35.7</v>
      </c>
      <c r="Q62" s="91">
        <f t="shared" si="60"/>
        <v>0.107780092382936</v>
      </c>
      <c r="R62" s="93">
        <v>35.7</v>
      </c>
      <c r="S62" s="91">
        <f t="shared" si="6"/>
        <v>0.107780092382936</v>
      </c>
      <c r="T62" s="93">
        <v>5</v>
      </c>
      <c r="U62" s="93">
        <v>5</v>
      </c>
      <c r="V62" s="93"/>
      <c r="W62" s="93"/>
      <c r="X62" s="93">
        <v>402</v>
      </c>
      <c r="Y62" s="93">
        <v>1791</v>
      </c>
      <c r="Z62" s="93"/>
    </row>
    <row r="63" s="55" customFormat="1" ht="24" customHeight="1" spans="1:27">
      <c r="A63" s="38"/>
      <c r="B63" s="90" t="s">
        <v>70</v>
      </c>
      <c r="C63" s="93">
        <v>59</v>
      </c>
      <c r="D63" s="93"/>
      <c r="E63" s="93">
        <v>59</v>
      </c>
      <c r="F63" s="93"/>
      <c r="G63" s="91">
        <f t="shared" si="1"/>
        <v>1</v>
      </c>
      <c r="H63" s="93">
        <v>1</v>
      </c>
      <c r="I63" s="93"/>
      <c r="J63" s="91">
        <f t="shared" si="3"/>
        <v>0.0169491525423729</v>
      </c>
      <c r="K63" s="93">
        <v>4258.77</v>
      </c>
      <c r="L63" s="93">
        <v>4258.77</v>
      </c>
      <c r="M63" s="93">
        <v>2399</v>
      </c>
      <c r="N63" s="93">
        <v>1859.77</v>
      </c>
      <c r="O63" s="93"/>
      <c r="P63" s="93">
        <v>2839.2</v>
      </c>
      <c r="Q63" s="91">
        <f t="shared" si="60"/>
        <v>0.66667136285829</v>
      </c>
      <c r="R63" s="93">
        <v>2839.2</v>
      </c>
      <c r="S63" s="91">
        <f t="shared" si="6"/>
        <v>0.66667136285829</v>
      </c>
      <c r="T63" s="93">
        <v>25</v>
      </c>
      <c r="U63" s="93">
        <v>23</v>
      </c>
      <c r="V63" s="93">
        <v>2</v>
      </c>
      <c r="W63" s="93">
        <v>0</v>
      </c>
      <c r="X63" s="93">
        <v>2843</v>
      </c>
      <c r="Y63" s="93">
        <v>11018</v>
      </c>
      <c r="Z63" s="93"/>
      <c r="AA63" s="56"/>
    </row>
    <row r="64" s="57" customFormat="1" customHeight="1" spans="1:26">
      <c r="A64" s="33" t="s">
        <v>73</v>
      </c>
      <c r="B64" s="74" t="s">
        <v>56</v>
      </c>
      <c r="C64" s="75">
        <f t="shared" ref="C64:F64" si="61">SUM(C65+C68+C69+C70)</f>
        <v>40</v>
      </c>
      <c r="D64" s="75">
        <f t="shared" si="61"/>
        <v>90.87</v>
      </c>
      <c r="E64" s="75">
        <f t="shared" si="61"/>
        <v>40</v>
      </c>
      <c r="F64" s="75">
        <f t="shared" si="61"/>
        <v>90.87</v>
      </c>
      <c r="G64" s="87">
        <f t="shared" si="1"/>
        <v>1</v>
      </c>
      <c r="H64" s="75">
        <f t="shared" ref="H64:P64" si="62">SUM(H65+H68+H69+H70)</f>
        <v>34</v>
      </c>
      <c r="I64" s="75">
        <f t="shared" si="62"/>
        <v>80.3</v>
      </c>
      <c r="J64" s="87">
        <f t="shared" si="3"/>
        <v>0.85</v>
      </c>
      <c r="K64" s="101">
        <f t="shared" si="62"/>
        <v>1648.3</v>
      </c>
      <c r="L64" s="101">
        <f t="shared" si="62"/>
        <v>1648.3</v>
      </c>
      <c r="M64" s="101">
        <f t="shared" si="62"/>
        <v>181.2</v>
      </c>
      <c r="N64" s="101">
        <f t="shared" si="62"/>
        <v>1467.1</v>
      </c>
      <c r="O64" s="101">
        <f t="shared" si="62"/>
        <v>0</v>
      </c>
      <c r="P64" s="101">
        <f t="shared" si="62"/>
        <v>1648.3</v>
      </c>
      <c r="Q64" s="87">
        <f t="shared" si="4"/>
        <v>1</v>
      </c>
      <c r="R64" s="101">
        <f t="shared" ref="R64:Z64" si="63">SUM(R65+R68+R69+R70)</f>
        <v>1291.73</v>
      </c>
      <c r="S64" s="87">
        <f t="shared" si="6"/>
        <v>0.783674088454772</v>
      </c>
      <c r="T64" s="75">
        <f t="shared" si="63"/>
        <v>40</v>
      </c>
      <c r="U64" s="75">
        <f t="shared" si="63"/>
        <v>17</v>
      </c>
      <c r="V64" s="75">
        <f t="shared" si="63"/>
        <v>0</v>
      </c>
      <c r="W64" s="75">
        <f t="shared" si="63"/>
        <v>23</v>
      </c>
      <c r="X64" s="75">
        <f t="shared" si="63"/>
        <v>2978</v>
      </c>
      <c r="Y64" s="75">
        <f t="shared" si="63"/>
        <v>12904</v>
      </c>
      <c r="Z64" s="75"/>
    </row>
    <row r="65" s="16" customFormat="1" customHeight="1" spans="1:26">
      <c r="A65" s="35"/>
      <c r="B65" s="83" t="s">
        <v>57</v>
      </c>
      <c r="C65" s="69">
        <f>C66+C67</f>
        <v>30</v>
      </c>
      <c r="D65" s="69">
        <f t="shared" ref="D65:Y65" si="64">D66+D67</f>
        <v>32.87</v>
      </c>
      <c r="E65" s="69">
        <f t="shared" si="64"/>
        <v>30</v>
      </c>
      <c r="F65" s="69">
        <f t="shared" si="64"/>
        <v>32.87</v>
      </c>
      <c r="G65" s="85">
        <f t="shared" si="1"/>
        <v>1</v>
      </c>
      <c r="H65" s="69">
        <f t="shared" si="64"/>
        <v>24</v>
      </c>
      <c r="I65" s="69">
        <f t="shared" si="64"/>
        <v>22.3</v>
      </c>
      <c r="J65" s="85">
        <f t="shared" si="3"/>
        <v>0.8</v>
      </c>
      <c r="K65" s="69">
        <f t="shared" si="64"/>
        <v>1477.3</v>
      </c>
      <c r="L65" s="69">
        <f t="shared" si="64"/>
        <v>1477.3</v>
      </c>
      <c r="M65" s="69">
        <f t="shared" si="64"/>
        <v>145.2</v>
      </c>
      <c r="N65" s="69">
        <f t="shared" si="64"/>
        <v>1332.1</v>
      </c>
      <c r="O65" s="69">
        <f t="shared" si="64"/>
        <v>0</v>
      </c>
      <c r="P65" s="69">
        <f t="shared" si="64"/>
        <v>1477.3</v>
      </c>
      <c r="Q65" s="85">
        <f t="shared" si="4"/>
        <v>1</v>
      </c>
      <c r="R65" s="69">
        <f t="shared" si="64"/>
        <v>1165.33</v>
      </c>
      <c r="S65" s="85">
        <f t="shared" si="6"/>
        <v>0.788824206322345</v>
      </c>
      <c r="T65" s="69">
        <f t="shared" si="64"/>
        <v>30</v>
      </c>
      <c r="U65" s="69">
        <f t="shared" si="64"/>
        <v>10</v>
      </c>
      <c r="V65" s="69">
        <f t="shared" si="64"/>
        <v>0</v>
      </c>
      <c r="W65" s="69">
        <f t="shared" si="64"/>
        <v>20</v>
      </c>
      <c r="X65" s="69">
        <f t="shared" si="64"/>
        <v>2482</v>
      </c>
      <c r="Y65" s="69">
        <f t="shared" si="64"/>
        <v>10725</v>
      </c>
      <c r="Z65" s="69"/>
    </row>
    <row r="66" s="59" customFormat="1" ht="21" customHeight="1" spans="1:26">
      <c r="A66" s="36"/>
      <c r="B66" s="83" t="s">
        <v>58</v>
      </c>
      <c r="C66" s="84">
        <v>2</v>
      </c>
      <c r="D66" s="84">
        <v>3.12</v>
      </c>
      <c r="E66" s="84">
        <v>2</v>
      </c>
      <c r="F66" s="84">
        <v>3.12</v>
      </c>
      <c r="G66" s="85">
        <f t="shared" si="1"/>
        <v>1</v>
      </c>
      <c r="H66" s="84">
        <v>1</v>
      </c>
      <c r="I66" s="84">
        <v>0.72</v>
      </c>
      <c r="J66" s="85">
        <f t="shared" si="3"/>
        <v>0.5</v>
      </c>
      <c r="K66" s="84">
        <v>44.8</v>
      </c>
      <c r="L66" s="84">
        <v>44.8</v>
      </c>
      <c r="M66" s="84"/>
      <c r="N66" s="84">
        <v>44.8</v>
      </c>
      <c r="O66" s="84"/>
      <c r="P66" s="84">
        <v>44.8</v>
      </c>
      <c r="Q66" s="85">
        <f t="shared" si="4"/>
        <v>1</v>
      </c>
      <c r="R66" s="84">
        <v>12.8</v>
      </c>
      <c r="S66" s="85">
        <f t="shared" si="6"/>
        <v>0.285714285714286</v>
      </c>
      <c r="T66" s="84">
        <v>2</v>
      </c>
      <c r="U66" s="84">
        <v>2</v>
      </c>
      <c r="V66" s="84"/>
      <c r="W66" s="84"/>
      <c r="X66" s="84">
        <v>94</v>
      </c>
      <c r="Y66" s="84">
        <v>309</v>
      </c>
      <c r="Z66" s="84"/>
    </row>
    <row r="67" s="59" customFormat="1" ht="51" customHeight="1" spans="1:26">
      <c r="A67" s="36"/>
      <c r="B67" s="83" t="s">
        <v>59</v>
      </c>
      <c r="C67" s="84">
        <v>28</v>
      </c>
      <c r="D67" s="84">
        <v>29.75</v>
      </c>
      <c r="E67" s="84">
        <v>28</v>
      </c>
      <c r="F67" s="84">
        <v>29.75</v>
      </c>
      <c r="G67" s="85">
        <f t="shared" si="1"/>
        <v>1</v>
      </c>
      <c r="H67" s="84">
        <v>23</v>
      </c>
      <c r="I67" s="84">
        <v>21.58</v>
      </c>
      <c r="J67" s="85">
        <f t="shared" si="3"/>
        <v>0.821428571428571</v>
      </c>
      <c r="K67" s="84">
        <v>1432.5</v>
      </c>
      <c r="L67" s="84">
        <v>1432.5</v>
      </c>
      <c r="M67" s="84">
        <v>145.2</v>
      </c>
      <c r="N67" s="84">
        <v>1287.3</v>
      </c>
      <c r="O67" s="84"/>
      <c r="P67" s="84">
        <v>1432.5</v>
      </c>
      <c r="Q67" s="85">
        <f t="shared" si="4"/>
        <v>1</v>
      </c>
      <c r="R67" s="84">
        <v>1152.53</v>
      </c>
      <c r="S67" s="85">
        <f t="shared" si="6"/>
        <v>0.804558464223386</v>
      </c>
      <c r="T67" s="84">
        <v>28</v>
      </c>
      <c r="U67" s="84">
        <v>8</v>
      </c>
      <c r="V67" s="84"/>
      <c r="W67" s="84">
        <v>20</v>
      </c>
      <c r="X67" s="84">
        <v>2388</v>
      </c>
      <c r="Y67" s="84">
        <v>10416</v>
      </c>
      <c r="Z67" s="84"/>
    </row>
    <row r="68" s="59" customFormat="1" ht="24" customHeight="1" spans="1:26">
      <c r="A68" s="36"/>
      <c r="B68" s="83" t="s">
        <v>60</v>
      </c>
      <c r="C68" s="84">
        <v>3</v>
      </c>
      <c r="D68" s="84">
        <v>58</v>
      </c>
      <c r="E68" s="84">
        <v>3</v>
      </c>
      <c r="F68" s="84">
        <v>58</v>
      </c>
      <c r="G68" s="85">
        <f t="shared" si="1"/>
        <v>1</v>
      </c>
      <c r="H68" s="84">
        <v>3</v>
      </c>
      <c r="I68" s="84">
        <v>58</v>
      </c>
      <c r="J68" s="85">
        <f t="shared" si="3"/>
        <v>1</v>
      </c>
      <c r="K68" s="84">
        <v>92</v>
      </c>
      <c r="L68" s="84">
        <v>92</v>
      </c>
      <c r="M68" s="84"/>
      <c r="N68" s="84">
        <v>92</v>
      </c>
      <c r="O68" s="84"/>
      <c r="P68" s="84">
        <v>92</v>
      </c>
      <c r="Q68" s="85">
        <f t="shared" si="4"/>
        <v>1</v>
      </c>
      <c r="R68" s="84">
        <v>86.4</v>
      </c>
      <c r="S68" s="85">
        <f t="shared" si="6"/>
        <v>0.939130434782609</v>
      </c>
      <c r="T68" s="84">
        <v>3</v>
      </c>
      <c r="U68" s="84">
        <v>1</v>
      </c>
      <c r="V68" s="84"/>
      <c r="W68" s="84">
        <v>2</v>
      </c>
      <c r="X68" s="84">
        <v>176</v>
      </c>
      <c r="Y68" s="84">
        <v>739</v>
      </c>
      <c r="Z68" s="84"/>
    </row>
    <row r="69" s="59" customFormat="1" ht="24" customHeight="1" spans="1:26">
      <c r="A69" s="36"/>
      <c r="B69" s="86" t="s">
        <v>61</v>
      </c>
      <c r="C69" s="84">
        <v>4</v>
      </c>
      <c r="D69" s="84"/>
      <c r="E69" s="84">
        <v>4</v>
      </c>
      <c r="F69" s="84"/>
      <c r="G69" s="85">
        <f t="shared" si="1"/>
        <v>1</v>
      </c>
      <c r="H69" s="84">
        <v>4</v>
      </c>
      <c r="I69" s="84"/>
      <c r="J69" s="85">
        <f t="shared" si="3"/>
        <v>1</v>
      </c>
      <c r="K69" s="84">
        <v>48</v>
      </c>
      <c r="L69" s="84">
        <v>48</v>
      </c>
      <c r="M69" s="84">
        <v>30</v>
      </c>
      <c r="N69" s="84">
        <v>18</v>
      </c>
      <c r="O69" s="84"/>
      <c r="P69" s="84">
        <v>48</v>
      </c>
      <c r="Q69" s="85">
        <f t="shared" si="4"/>
        <v>1</v>
      </c>
      <c r="R69" s="84">
        <v>9</v>
      </c>
      <c r="S69" s="85">
        <f t="shared" si="6"/>
        <v>0.1875</v>
      </c>
      <c r="T69" s="84">
        <v>4</v>
      </c>
      <c r="U69" s="84">
        <v>3</v>
      </c>
      <c r="V69" s="84"/>
      <c r="W69" s="84">
        <v>1</v>
      </c>
      <c r="X69" s="84">
        <v>202</v>
      </c>
      <c r="Y69" s="84">
        <v>868</v>
      </c>
      <c r="Z69" s="84"/>
    </row>
    <row r="70" s="59" customFormat="1" ht="24" customHeight="1" spans="1:26">
      <c r="A70" s="36"/>
      <c r="B70" s="83" t="s">
        <v>62</v>
      </c>
      <c r="C70" s="84">
        <v>3</v>
      </c>
      <c r="D70" s="84"/>
      <c r="E70" s="84">
        <v>3</v>
      </c>
      <c r="F70" s="84"/>
      <c r="G70" s="85">
        <f t="shared" si="1"/>
        <v>1</v>
      </c>
      <c r="H70" s="84">
        <v>3</v>
      </c>
      <c r="I70" s="84"/>
      <c r="J70" s="85">
        <f t="shared" si="3"/>
        <v>1</v>
      </c>
      <c r="K70" s="84">
        <v>31</v>
      </c>
      <c r="L70" s="84">
        <v>31</v>
      </c>
      <c r="M70" s="84">
        <v>6</v>
      </c>
      <c r="N70" s="84">
        <v>25</v>
      </c>
      <c r="O70" s="84"/>
      <c r="P70" s="84">
        <v>31</v>
      </c>
      <c r="Q70" s="85">
        <f t="shared" si="4"/>
        <v>1</v>
      </c>
      <c r="R70" s="84">
        <v>31</v>
      </c>
      <c r="S70" s="85">
        <f t="shared" si="6"/>
        <v>1</v>
      </c>
      <c r="T70" s="84">
        <v>3</v>
      </c>
      <c r="U70" s="84">
        <v>3</v>
      </c>
      <c r="V70" s="84"/>
      <c r="W70" s="84"/>
      <c r="X70" s="84">
        <v>118</v>
      </c>
      <c r="Y70" s="84">
        <v>572</v>
      </c>
      <c r="Z70" s="84"/>
    </row>
    <row r="71" s="57" customFormat="1" customHeight="1" spans="1:26">
      <c r="A71" s="33" t="s">
        <v>74</v>
      </c>
      <c r="B71" s="74" t="s">
        <v>56</v>
      </c>
      <c r="C71" s="75">
        <f>SUM(C72+C75+C76+C77)</f>
        <v>78</v>
      </c>
      <c r="D71" s="75">
        <f t="shared" ref="C71:F71" si="65">SUM(D72+D75+D76+D77)</f>
        <v>247.08</v>
      </c>
      <c r="E71" s="75">
        <f t="shared" si="65"/>
        <v>78</v>
      </c>
      <c r="F71" s="75">
        <f t="shared" si="65"/>
        <v>247.08</v>
      </c>
      <c r="G71" s="87">
        <f t="shared" si="1"/>
        <v>1</v>
      </c>
      <c r="H71" s="75">
        <f t="shared" ref="H71:P71" si="66">SUM(H72+H75+H76+H77)</f>
        <v>20</v>
      </c>
      <c r="I71" s="75">
        <f t="shared" si="66"/>
        <v>35.39</v>
      </c>
      <c r="J71" s="87">
        <f t="shared" si="3"/>
        <v>0.256410256410256</v>
      </c>
      <c r="K71" s="101">
        <f t="shared" si="66"/>
        <v>2323</v>
      </c>
      <c r="L71" s="101">
        <f t="shared" si="66"/>
        <v>2323</v>
      </c>
      <c r="M71" s="101">
        <f t="shared" si="66"/>
        <v>931</v>
      </c>
      <c r="N71" s="101">
        <f t="shared" si="66"/>
        <v>1392</v>
      </c>
      <c r="O71" s="101">
        <f t="shared" si="66"/>
        <v>0</v>
      </c>
      <c r="P71" s="101">
        <f t="shared" si="66"/>
        <v>1433.852</v>
      </c>
      <c r="Q71" s="87">
        <f t="shared" si="4"/>
        <v>0.61724149806285</v>
      </c>
      <c r="R71" s="101">
        <f t="shared" ref="R71:Z71" si="67">SUM(R72+R75+R76+R77)</f>
        <v>1433.85</v>
      </c>
      <c r="S71" s="87">
        <f t="shared" si="6"/>
        <v>0.617240637107189</v>
      </c>
      <c r="T71" s="75">
        <f t="shared" si="67"/>
        <v>43</v>
      </c>
      <c r="U71" s="75">
        <f t="shared" si="67"/>
        <v>34</v>
      </c>
      <c r="V71" s="75">
        <f t="shared" si="67"/>
        <v>5</v>
      </c>
      <c r="W71" s="75">
        <f t="shared" si="67"/>
        <v>4</v>
      </c>
      <c r="X71" s="75">
        <f t="shared" si="67"/>
        <v>2632</v>
      </c>
      <c r="Y71" s="75">
        <f t="shared" si="67"/>
        <v>11562</v>
      </c>
      <c r="Z71" s="75"/>
    </row>
    <row r="72" s="16" customFormat="1" customHeight="1" spans="1:26">
      <c r="A72" s="35"/>
      <c r="B72" s="83" t="s">
        <v>57</v>
      </c>
      <c r="C72" s="69">
        <f>C73+C74</f>
        <v>25</v>
      </c>
      <c r="D72" s="69">
        <f>D73+D74</f>
        <v>33.08</v>
      </c>
      <c r="E72" s="69">
        <f>E73+E74</f>
        <v>25</v>
      </c>
      <c r="F72" s="69">
        <f>F73+F74</f>
        <v>33.08</v>
      </c>
      <c r="G72" s="88">
        <f t="shared" ref="G72:G105" si="68">E72/C72</f>
        <v>1</v>
      </c>
      <c r="H72" s="69">
        <f>H73+H74</f>
        <v>8</v>
      </c>
      <c r="I72" s="69">
        <f>I73+I74</f>
        <v>6.39</v>
      </c>
      <c r="J72" s="88">
        <f t="shared" ref="J72:J105" si="69">H72/C72</f>
        <v>0.32</v>
      </c>
      <c r="K72" s="105">
        <f t="shared" ref="K72:P72" si="70">K73+K74</f>
        <v>1213.28</v>
      </c>
      <c r="L72" s="105">
        <f t="shared" si="70"/>
        <v>1213.28</v>
      </c>
      <c r="M72" s="105">
        <f t="shared" si="70"/>
        <v>838.8</v>
      </c>
      <c r="N72" s="105">
        <f t="shared" si="70"/>
        <v>374.48</v>
      </c>
      <c r="O72" s="105">
        <f t="shared" si="70"/>
        <v>0</v>
      </c>
      <c r="P72" s="105">
        <f t="shared" si="70"/>
        <v>546.764</v>
      </c>
      <c r="Q72" s="88">
        <f t="shared" ref="Q72:Q105" si="71">P72/K72</f>
        <v>0.450649479097982</v>
      </c>
      <c r="R72" s="105">
        <f>R73+R74</f>
        <v>546.76</v>
      </c>
      <c r="S72" s="88">
        <f t="shared" ref="S72:S98" si="72">R72/L72</f>
        <v>0.450646182249769</v>
      </c>
      <c r="T72" s="69">
        <f t="shared" ref="T72:Y72" si="73">T73+T74</f>
        <v>12</v>
      </c>
      <c r="U72" s="69">
        <f t="shared" si="73"/>
        <v>8</v>
      </c>
      <c r="V72" s="69">
        <f t="shared" si="73"/>
        <v>2</v>
      </c>
      <c r="W72" s="69">
        <f t="shared" si="73"/>
        <v>2</v>
      </c>
      <c r="X72" s="69">
        <f t="shared" si="73"/>
        <v>1031</v>
      </c>
      <c r="Y72" s="69">
        <f t="shared" si="73"/>
        <v>4061</v>
      </c>
      <c r="Z72" s="69"/>
    </row>
    <row r="73" s="56" customFormat="1" ht="24" customHeight="1" spans="1:26">
      <c r="A73" s="38"/>
      <c r="B73" s="90" t="s">
        <v>66</v>
      </c>
      <c r="C73" s="93">
        <v>1</v>
      </c>
      <c r="D73" s="93">
        <v>3.4</v>
      </c>
      <c r="E73" s="93">
        <v>1</v>
      </c>
      <c r="F73" s="93">
        <v>3.4</v>
      </c>
      <c r="G73" s="91">
        <f t="shared" si="68"/>
        <v>1</v>
      </c>
      <c r="H73" s="93">
        <v>0</v>
      </c>
      <c r="I73" s="93">
        <v>0</v>
      </c>
      <c r="J73" s="91">
        <f t="shared" si="69"/>
        <v>0</v>
      </c>
      <c r="K73" s="93">
        <v>66.3</v>
      </c>
      <c r="L73" s="93">
        <v>66.3</v>
      </c>
      <c r="M73" s="93">
        <v>0</v>
      </c>
      <c r="N73" s="93">
        <v>66.3</v>
      </c>
      <c r="O73" s="93">
        <v>0</v>
      </c>
      <c r="P73" s="93">
        <v>0</v>
      </c>
      <c r="Q73" s="91">
        <f t="shared" si="71"/>
        <v>0</v>
      </c>
      <c r="R73" s="93">
        <v>0</v>
      </c>
      <c r="S73" s="91">
        <f t="shared" si="72"/>
        <v>0</v>
      </c>
      <c r="T73" s="93">
        <v>1</v>
      </c>
      <c r="U73" s="93">
        <v>0</v>
      </c>
      <c r="V73" s="93">
        <v>1</v>
      </c>
      <c r="W73" s="93">
        <v>0</v>
      </c>
      <c r="X73" s="93">
        <v>20</v>
      </c>
      <c r="Y73" s="93">
        <v>72</v>
      </c>
      <c r="Z73" s="93"/>
    </row>
    <row r="74" s="56" customFormat="1" ht="24" customHeight="1" spans="1:26">
      <c r="A74" s="38"/>
      <c r="B74" s="90" t="s">
        <v>67</v>
      </c>
      <c r="C74" s="93">
        <v>24</v>
      </c>
      <c r="D74" s="93">
        <v>29.68</v>
      </c>
      <c r="E74" s="93">
        <v>24</v>
      </c>
      <c r="F74" s="93">
        <v>29.68</v>
      </c>
      <c r="G74" s="91">
        <f t="shared" si="68"/>
        <v>1</v>
      </c>
      <c r="H74" s="93">
        <v>8</v>
      </c>
      <c r="I74" s="93">
        <v>6.39</v>
      </c>
      <c r="J74" s="91">
        <f t="shared" si="69"/>
        <v>0.333333333333333</v>
      </c>
      <c r="K74" s="93">
        <v>1146.98</v>
      </c>
      <c r="L74" s="93">
        <v>1146.98</v>
      </c>
      <c r="M74" s="93">
        <v>838.8</v>
      </c>
      <c r="N74" s="93">
        <v>308.18</v>
      </c>
      <c r="O74" s="93">
        <v>0</v>
      </c>
      <c r="P74" s="93">
        <v>546.764</v>
      </c>
      <c r="Q74" s="91">
        <f t="shared" si="71"/>
        <v>0.476698809046365</v>
      </c>
      <c r="R74" s="93">
        <v>546.76</v>
      </c>
      <c r="S74" s="91">
        <f t="shared" si="72"/>
        <v>0.47669532162723</v>
      </c>
      <c r="T74" s="93">
        <v>11</v>
      </c>
      <c r="U74" s="93">
        <v>8</v>
      </c>
      <c r="V74" s="93">
        <v>1</v>
      </c>
      <c r="W74" s="93">
        <v>2</v>
      </c>
      <c r="X74" s="93">
        <v>1011</v>
      </c>
      <c r="Y74" s="93">
        <v>3989</v>
      </c>
      <c r="Z74" s="93"/>
    </row>
    <row r="75" s="56" customFormat="1" ht="24" customHeight="1" spans="1:26">
      <c r="A75" s="38"/>
      <c r="B75" s="90" t="s">
        <v>68</v>
      </c>
      <c r="C75" s="93">
        <v>16</v>
      </c>
      <c r="D75" s="93">
        <v>214</v>
      </c>
      <c r="E75" s="93">
        <v>16</v>
      </c>
      <c r="F75" s="93">
        <v>214</v>
      </c>
      <c r="G75" s="91">
        <f t="shared" si="68"/>
        <v>1</v>
      </c>
      <c r="H75" s="93">
        <v>3</v>
      </c>
      <c r="I75" s="93">
        <v>29</v>
      </c>
      <c r="J75" s="91">
        <f t="shared" si="69"/>
        <v>0.1875</v>
      </c>
      <c r="K75" s="93">
        <v>311.65</v>
      </c>
      <c r="L75" s="93">
        <v>311.65</v>
      </c>
      <c r="M75" s="93">
        <v>0</v>
      </c>
      <c r="N75" s="93">
        <v>311.65</v>
      </c>
      <c r="O75" s="93">
        <v>0</v>
      </c>
      <c r="P75" s="93">
        <v>249.32</v>
      </c>
      <c r="Q75" s="91">
        <f t="shared" si="71"/>
        <v>0.8</v>
      </c>
      <c r="R75" s="93">
        <v>249.32</v>
      </c>
      <c r="S75" s="91">
        <f t="shared" si="72"/>
        <v>0.8</v>
      </c>
      <c r="T75" s="93">
        <v>11</v>
      </c>
      <c r="U75" s="93">
        <v>9</v>
      </c>
      <c r="V75" s="93">
        <v>1</v>
      </c>
      <c r="W75" s="93">
        <v>1</v>
      </c>
      <c r="X75" s="93">
        <v>655</v>
      </c>
      <c r="Y75" s="93">
        <v>2553</v>
      </c>
      <c r="Z75" s="93"/>
    </row>
    <row r="76" s="56" customFormat="1" ht="24" customHeight="1" spans="1:26">
      <c r="A76" s="38"/>
      <c r="B76" s="92" t="s">
        <v>69</v>
      </c>
      <c r="C76" s="93">
        <v>32</v>
      </c>
      <c r="D76" s="93"/>
      <c r="E76" s="93">
        <v>32</v>
      </c>
      <c r="F76" s="93"/>
      <c r="G76" s="91">
        <f t="shared" si="68"/>
        <v>1</v>
      </c>
      <c r="H76" s="93">
        <v>5</v>
      </c>
      <c r="I76" s="93"/>
      <c r="J76" s="91">
        <f t="shared" si="69"/>
        <v>0.15625</v>
      </c>
      <c r="K76" s="93">
        <v>704.62</v>
      </c>
      <c r="L76" s="93">
        <v>704.62</v>
      </c>
      <c r="M76" s="93">
        <v>27</v>
      </c>
      <c r="N76" s="93">
        <v>677.62</v>
      </c>
      <c r="O76" s="93">
        <v>0</v>
      </c>
      <c r="P76" s="93">
        <v>563.008</v>
      </c>
      <c r="Q76" s="91">
        <f t="shared" si="71"/>
        <v>0.799023587181743</v>
      </c>
      <c r="R76" s="93">
        <v>563.01</v>
      </c>
      <c r="S76" s="91">
        <f t="shared" si="72"/>
        <v>0.799026425591099</v>
      </c>
      <c r="T76" s="93">
        <v>17</v>
      </c>
      <c r="U76" s="93">
        <v>14</v>
      </c>
      <c r="V76" s="93">
        <v>2</v>
      </c>
      <c r="W76" s="93">
        <v>1</v>
      </c>
      <c r="X76" s="93">
        <v>745</v>
      </c>
      <c r="Y76" s="93">
        <v>2757</v>
      </c>
      <c r="Z76" s="93"/>
    </row>
    <row r="77" s="56" customFormat="1" ht="24" customHeight="1" spans="1:26">
      <c r="A77" s="38"/>
      <c r="B77" s="90" t="s">
        <v>70</v>
      </c>
      <c r="C77" s="93">
        <v>5</v>
      </c>
      <c r="D77" s="93"/>
      <c r="E77" s="93">
        <v>5</v>
      </c>
      <c r="F77" s="93"/>
      <c r="G77" s="91">
        <f t="shared" si="68"/>
        <v>1</v>
      </c>
      <c r="H77" s="93">
        <v>4</v>
      </c>
      <c r="I77" s="93"/>
      <c r="J77" s="91">
        <f t="shared" si="69"/>
        <v>0.8</v>
      </c>
      <c r="K77" s="93">
        <v>93.45</v>
      </c>
      <c r="L77" s="93">
        <v>93.45</v>
      </c>
      <c r="M77" s="93">
        <v>65.2</v>
      </c>
      <c r="N77" s="93">
        <v>28.25</v>
      </c>
      <c r="O77" s="93">
        <v>0</v>
      </c>
      <c r="P77" s="93">
        <v>74.76</v>
      </c>
      <c r="Q77" s="91">
        <f t="shared" si="71"/>
        <v>0.8</v>
      </c>
      <c r="R77" s="93">
        <v>74.76</v>
      </c>
      <c r="S77" s="91">
        <f t="shared" si="72"/>
        <v>0.8</v>
      </c>
      <c r="T77" s="93">
        <v>3</v>
      </c>
      <c r="U77" s="93">
        <v>3</v>
      </c>
      <c r="V77" s="93">
        <v>0</v>
      </c>
      <c r="W77" s="93">
        <v>0</v>
      </c>
      <c r="X77" s="93">
        <v>201</v>
      </c>
      <c r="Y77" s="93">
        <v>2191</v>
      </c>
      <c r="Z77" s="93"/>
    </row>
    <row r="78" s="57" customFormat="1" customHeight="1" spans="1:26">
      <c r="A78" s="33" t="s">
        <v>75</v>
      </c>
      <c r="B78" s="74" t="s">
        <v>56</v>
      </c>
      <c r="C78" s="75">
        <f t="shared" ref="C78:F78" si="74">SUM(C79+C82+C83+C84)</f>
        <v>43</v>
      </c>
      <c r="D78" s="75">
        <f t="shared" si="74"/>
        <v>122.397</v>
      </c>
      <c r="E78" s="75">
        <f t="shared" si="74"/>
        <v>43</v>
      </c>
      <c r="F78" s="75">
        <f t="shared" si="74"/>
        <v>122.397</v>
      </c>
      <c r="G78" s="87">
        <f t="shared" si="68"/>
        <v>1</v>
      </c>
      <c r="H78" s="75">
        <f t="shared" ref="H78:P78" si="75">SUM(H79+H82+H83+H84)</f>
        <v>20</v>
      </c>
      <c r="I78" s="75">
        <f t="shared" si="75"/>
        <v>3.432</v>
      </c>
      <c r="J78" s="87">
        <f t="shared" si="69"/>
        <v>0.465116279069767</v>
      </c>
      <c r="K78" s="101">
        <f t="shared" si="75"/>
        <v>2653</v>
      </c>
      <c r="L78" s="101">
        <f t="shared" si="75"/>
        <v>2294</v>
      </c>
      <c r="M78" s="101">
        <f t="shared" si="75"/>
        <v>1161</v>
      </c>
      <c r="N78" s="101">
        <f t="shared" si="75"/>
        <v>1133</v>
      </c>
      <c r="O78" s="101">
        <f t="shared" si="75"/>
        <v>359</v>
      </c>
      <c r="P78" s="75">
        <f t="shared" si="75"/>
        <v>1919.766</v>
      </c>
      <c r="Q78" s="87">
        <f t="shared" si="71"/>
        <v>0.723620806633999</v>
      </c>
      <c r="R78" s="101">
        <f t="shared" ref="R78:Z78" si="76">SUM(R79+R82+R83+R84)</f>
        <v>1919.766</v>
      </c>
      <c r="S78" s="87">
        <f t="shared" si="72"/>
        <v>0.836863993025283</v>
      </c>
      <c r="T78" s="75">
        <f t="shared" si="76"/>
        <v>33</v>
      </c>
      <c r="U78" s="75">
        <f t="shared" si="76"/>
        <v>19</v>
      </c>
      <c r="V78" s="75">
        <f t="shared" si="76"/>
        <v>0</v>
      </c>
      <c r="W78" s="75">
        <f t="shared" si="76"/>
        <v>14</v>
      </c>
      <c r="X78" s="75">
        <f t="shared" si="76"/>
        <v>9928</v>
      </c>
      <c r="Y78" s="75">
        <f t="shared" si="76"/>
        <v>35631</v>
      </c>
      <c r="Z78" s="75"/>
    </row>
    <row r="79" s="16" customFormat="1" customHeight="1" spans="1:26">
      <c r="A79" s="35"/>
      <c r="B79" s="83" t="s">
        <v>57</v>
      </c>
      <c r="C79" s="69">
        <f>C80+C81</f>
        <v>13</v>
      </c>
      <c r="D79" s="69">
        <f t="shared" ref="D79:Y79" si="77">D80+D81</f>
        <v>19.397</v>
      </c>
      <c r="E79" s="69">
        <f t="shared" si="77"/>
        <v>13</v>
      </c>
      <c r="F79" s="69">
        <f t="shared" si="77"/>
        <v>19.397</v>
      </c>
      <c r="G79" s="85">
        <f t="shared" si="68"/>
        <v>1</v>
      </c>
      <c r="H79" s="69">
        <f t="shared" si="77"/>
        <v>6</v>
      </c>
      <c r="I79" s="69">
        <f t="shared" si="77"/>
        <v>3.432</v>
      </c>
      <c r="J79" s="85">
        <f t="shared" si="69"/>
        <v>0.461538461538462</v>
      </c>
      <c r="K79" s="69">
        <f t="shared" si="77"/>
        <v>1005.8</v>
      </c>
      <c r="L79" s="69">
        <f t="shared" si="77"/>
        <v>1005.8</v>
      </c>
      <c r="M79" s="69">
        <f t="shared" si="77"/>
        <v>693</v>
      </c>
      <c r="N79" s="69">
        <f t="shared" si="77"/>
        <v>312.8</v>
      </c>
      <c r="O79" s="69">
        <f t="shared" si="77"/>
        <v>0</v>
      </c>
      <c r="P79" s="69">
        <f t="shared" si="77"/>
        <v>804.236</v>
      </c>
      <c r="Q79" s="85">
        <f t="shared" si="71"/>
        <v>0.799598329687811</v>
      </c>
      <c r="R79" s="69">
        <f t="shared" si="77"/>
        <v>804.236</v>
      </c>
      <c r="S79" s="85">
        <f t="shared" si="72"/>
        <v>0.799598329687811</v>
      </c>
      <c r="T79" s="69">
        <f t="shared" si="77"/>
        <v>13</v>
      </c>
      <c r="U79" s="69">
        <f t="shared" si="77"/>
        <v>6</v>
      </c>
      <c r="V79" s="69">
        <f t="shared" si="77"/>
        <v>0</v>
      </c>
      <c r="W79" s="69">
        <f t="shared" si="77"/>
        <v>7</v>
      </c>
      <c r="X79" s="69">
        <f t="shared" si="77"/>
        <v>2256</v>
      </c>
      <c r="Y79" s="69">
        <f t="shared" si="77"/>
        <v>8290</v>
      </c>
      <c r="Z79" s="69"/>
    </row>
    <row r="80" s="62" customFormat="1" ht="24" customHeight="1" spans="1:26">
      <c r="A80" s="36"/>
      <c r="B80" s="83" t="s">
        <v>58</v>
      </c>
      <c r="C80" s="84">
        <v>0</v>
      </c>
      <c r="D80" s="84">
        <v>0</v>
      </c>
      <c r="E80" s="84">
        <v>0</v>
      </c>
      <c r="F80" s="84">
        <v>0</v>
      </c>
      <c r="G80" s="85" t="e">
        <f t="shared" si="68"/>
        <v>#DIV/0!</v>
      </c>
      <c r="H80" s="84">
        <v>0</v>
      </c>
      <c r="I80" s="84">
        <v>0</v>
      </c>
      <c r="J80" s="85" t="e">
        <f t="shared" si="69"/>
        <v>#DIV/0!</v>
      </c>
      <c r="K80" s="84">
        <v>0</v>
      </c>
      <c r="L80" s="84">
        <v>0</v>
      </c>
      <c r="M80" s="84">
        <v>0</v>
      </c>
      <c r="N80" s="84">
        <v>0</v>
      </c>
      <c r="O80" s="84">
        <v>0</v>
      </c>
      <c r="P80" s="84">
        <v>0</v>
      </c>
      <c r="Q80" s="85" t="e">
        <f t="shared" si="71"/>
        <v>#DIV/0!</v>
      </c>
      <c r="R80" s="84">
        <v>0</v>
      </c>
      <c r="S80" s="85" t="e">
        <f t="shared" si="72"/>
        <v>#DIV/0!</v>
      </c>
      <c r="T80" s="84">
        <v>0</v>
      </c>
      <c r="U80" s="84">
        <v>0</v>
      </c>
      <c r="V80" s="84">
        <v>0</v>
      </c>
      <c r="W80" s="84">
        <v>0</v>
      </c>
      <c r="X80" s="84">
        <v>0</v>
      </c>
      <c r="Y80" s="84">
        <v>0</v>
      </c>
      <c r="Z80" s="84"/>
    </row>
    <row r="81" s="62" customFormat="1" ht="24" customHeight="1" spans="1:26">
      <c r="A81" s="36"/>
      <c r="B81" s="83" t="s">
        <v>59</v>
      </c>
      <c r="C81" s="84">
        <v>13</v>
      </c>
      <c r="D81" s="84">
        <v>19.397</v>
      </c>
      <c r="E81" s="84">
        <v>13</v>
      </c>
      <c r="F81" s="84">
        <v>19.397</v>
      </c>
      <c r="G81" s="85">
        <f t="shared" si="68"/>
        <v>1</v>
      </c>
      <c r="H81" s="84">
        <v>6</v>
      </c>
      <c r="I81" s="84">
        <v>3.432</v>
      </c>
      <c r="J81" s="85">
        <f t="shared" si="69"/>
        <v>0.461538461538462</v>
      </c>
      <c r="K81" s="84">
        <v>1005.8</v>
      </c>
      <c r="L81" s="84">
        <v>1005.8</v>
      </c>
      <c r="M81" s="84">
        <v>693</v>
      </c>
      <c r="N81" s="84">
        <v>312.8</v>
      </c>
      <c r="O81" s="84">
        <v>0</v>
      </c>
      <c r="P81" s="84">
        <v>804.236</v>
      </c>
      <c r="Q81" s="85">
        <f t="shared" si="71"/>
        <v>0.799598329687811</v>
      </c>
      <c r="R81" s="84">
        <v>804.236</v>
      </c>
      <c r="S81" s="85">
        <f t="shared" si="72"/>
        <v>0.799598329687811</v>
      </c>
      <c r="T81" s="84">
        <v>13</v>
      </c>
      <c r="U81" s="84">
        <v>6</v>
      </c>
      <c r="V81" s="84">
        <v>0</v>
      </c>
      <c r="W81" s="84">
        <v>7</v>
      </c>
      <c r="X81" s="84">
        <v>2256</v>
      </c>
      <c r="Y81" s="84">
        <v>8290</v>
      </c>
      <c r="Z81" s="84"/>
    </row>
    <row r="82" s="62" customFormat="1" ht="24" customHeight="1" spans="1:26">
      <c r="A82" s="36"/>
      <c r="B82" s="110" t="s">
        <v>48</v>
      </c>
      <c r="C82" s="84">
        <v>3</v>
      </c>
      <c r="D82" s="84">
        <v>103</v>
      </c>
      <c r="E82" s="84">
        <v>3</v>
      </c>
      <c r="F82" s="84">
        <v>103</v>
      </c>
      <c r="G82" s="85">
        <f t="shared" si="68"/>
        <v>1</v>
      </c>
      <c r="H82" s="84">
        <v>0</v>
      </c>
      <c r="I82" s="84">
        <v>0</v>
      </c>
      <c r="J82" s="85">
        <f t="shared" si="69"/>
        <v>0</v>
      </c>
      <c r="K82" s="84">
        <v>423</v>
      </c>
      <c r="L82" s="84">
        <v>319</v>
      </c>
      <c r="M82" s="84">
        <v>0</v>
      </c>
      <c r="N82" s="84">
        <v>319</v>
      </c>
      <c r="O82" s="84">
        <v>104</v>
      </c>
      <c r="P82" s="84">
        <v>304</v>
      </c>
      <c r="Q82" s="85">
        <f t="shared" si="71"/>
        <v>0.718676122931442</v>
      </c>
      <c r="R82" s="84">
        <v>304</v>
      </c>
      <c r="S82" s="85">
        <f t="shared" si="72"/>
        <v>0.952978056426332</v>
      </c>
      <c r="T82" s="84">
        <v>3</v>
      </c>
      <c r="U82" s="84">
        <v>0</v>
      </c>
      <c r="V82" s="84">
        <v>0</v>
      </c>
      <c r="W82" s="84">
        <v>3</v>
      </c>
      <c r="X82" s="84">
        <v>451</v>
      </c>
      <c r="Y82" s="84">
        <v>1508</v>
      </c>
      <c r="Z82" s="84"/>
    </row>
    <row r="83" s="58" customFormat="1" ht="24" customHeight="1" spans="1:26">
      <c r="A83" s="36"/>
      <c r="B83" s="111" t="s">
        <v>49</v>
      </c>
      <c r="C83" s="84">
        <v>5</v>
      </c>
      <c r="D83" s="84"/>
      <c r="E83" s="84">
        <v>5</v>
      </c>
      <c r="F83" s="84"/>
      <c r="G83" s="85">
        <f t="shared" si="68"/>
        <v>1</v>
      </c>
      <c r="H83" s="84">
        <v>0</v>
      </c>
      <c r="I83" s="84">
        <v>0</v>
      </c>
      <c r="J83" s="85">
        <f t="shared" si="69"/>
        <v>0</v>
      </c>
      <c r="K83" s="84">
        <v>497.2</v>
      </c>
      <c r="L83" s="84">
        <v>497.2</v>
      </c>
      <c r="M83" s="84">
        <v>15</v>
      </c>
      <c r="N83" s="84">
        <v>482.2</v>
      </c>
      <c r="O83" s="84">
        <v>0</v>
      </c>
      <c r="P83" s="84">
        <v>364.85</v>
      </c>
      <c r="Q83" s="85">
        <f t="shared" si="71"/>
        <v>0.73380933226066</v>
      </c>
      <c r="R83" s="84">
        <v>364.85</v>
      </c>
      <c r="S83" s="85">
        <f t="shared" si="72"/>
        <v>0.73380933226066</v>
      </c>
      <c r="T83" s="84">
        <v>5</v>
      </c>
      <c r="U83" s="84">
        <v>1</v>
      </c>
      <c r="V83" s="84">
        <v>0</v>
      </c>
      <c r="W83" s="84">
        <v>4</v>
      </c>
      <c r="X83" s="84">
        <v>1485</v>
      </c>
      <c r="Y83" s="84">
        <v>5603</v>
      </c>
      <c r="Z83" s="84"/>
    </row>
    <row r="84" s="58" customFormat="1" ht="24" customHeight="1" spans="1:26">
      <c r="A84" s="36"/>
      <c r="B84" s="110" t="s">
        <v>50</v>
      </c>
      <c r="C84" s="84">
        <v>22</v>
      </c>
      <c r="D84" s="84"/>
      <c r="E84" s="84">
        <v>22</v>
      </c>
      <c r="F84" s="84"/>
      <c r="G84" s="85">
        <f t="shared" si="68"/>
        <v>1</v>
      </c>
      <c r="H84" s="84">
        <v>14</v>
      </c>
      <c r="I84" s="84">
        <v>0</v>
      </c>
      <c r="J84" s="85">
        <f t="shared" si="69"/>
        <v>0.636363636363636</v>
      </c>
      <c r="K84" s="84">
        <v>727</v>
      </c>
      <c r="L84" s="84">
        <v>472</v>
      </c>
      <c r="M84" s="84">
        <v>453</v>
      </c>
      <c r="N84" s="84">
        <v>19</v>
      </c>
      <c r="O84" s="84">
        <v>255</v>
      </c>
      <c r="P84" s="84">
        <v>446.68</v>
      </c>
      <c r="Q84" s="85">
        <f t="shared" si="71"/>
        <v>0.614415405777166</v>
      </c>
      <c r="R84" s="84">
        <v>446.68</v>
      </c>
      <c r="S84" s="85">
        <f t="shared" si="72"/>
        <v>0.94635593220339</v>
      </c>
      <c r="T84" s="84">
        <v>12</v>
      </c>
      <c r="U84" s="84">
        <v>12</v>
      </c>
      <c r="V84" s="84">
        <v>0</v>
      </c>
      <c r="W84" s="84">
        <v>0</v>
      </c>
      <c r="X84" s="84">
        <v>5736</v>
      </c>
      <c r="Y84" s="84">
        <v>20230</v>
      </c>
      <c r="Z84" s="84"/>
    </row>
    <row r="85" s="60" customFormat="1" customHeight="1" spans="1:26">
      <c r="A85" s="33" t="s">
        <v>76</v>
      </c>
      <c r="B85" s="74" t="s">
        <v>56</v>
      </c>
      <c r="C85" s="75">
        <f t="shared" ref="C85:F85" si="78">SUM(C86+C89+C90+C91)</f>
        <v>28</v>
      </c>
      <c r="D85" s="75">
        <f t="shared" si="78"/>
        <v>95.8</v>
      </c>
      <c r="E85" s="75">
        <f t="shared" si="78"/>
        <v>28</v>
      </c>
      <c r="F85" s="75">
        <f t="shared" si="78"/>
        <v>95.8</v>
      </c>
      <c r="G85" s="87">
        <f t="shared" si="68"/>
        <v>1</v>
      </c>
      <c r="H85" s="75">
        <f t="shared" ref="H85:P85" si="79">SUM(H86+H89+H90+H91)</f>
        <v>23</v>
      </c>
      <c r="I85" s="75">
        <f t="shared" si="79"/>
        <v>0.2</v>
      </c>
      <c r="J85" s="87">
        <f t="shared" si="69"/>
        <v>0.821428571428571</v>
      </c>
      <c r="K85" s="101">
        <f t="shared" si="79"/>
        <v>1064</v>
      </c>
      <c r="L85" s="101">
        <f t="shared" si="79"/>
        <v>1064</v>
      </c>
      <c r="M85" s="101">
        <f t="shared" si="79"/>
        <v>727</v>
      </c>
      <c r="N85" s="101">
        <f t="shared" si="79"/>
        <v>337</v>
      </c>
      <c r="O85" s="101">
        <f t="shared" si="79"/>
        <v>0</v>
      </c>
      <c r="P85" s="101">
        <f t="shared" si="79"/>
        <v>774.47</v>
      </c>
      <c r="Q85" s="87">
        <f t="shared" si="71"/>
        <v>0.727885338345865</v>
      </c>
      <c r="R85" s="101">
        <f t="shared" ref="R85:Z85" si="80">SUM(R86+R89+R90+R91)</f>
        <v>774.47</v>
      </c>
      <c r="S85" s="87">
        <f t="shared" si="72"/>
        <v>0.727885338345865</v>
      </c>
      <c r="T85" s="75">
        <f t="shared" si="80"/>
        <v>12</v>
      </c>
      <c r="U85" s="75">
        <f t="shared" si="80"/>
        <v>12</v>
      </c>
      <c r="V85" s="75">
        <f t="shared" si="80"/>
        <v>0</v>
      </c>
      <c r="W85" s="75">
        <f t="shared" si="80"/>
        <v>0</v>
      </c>
      <c r="X85" s="75">
        <f t="shared" si="80"/>
        <v>2993</v>
      </c>
      <c r="Y85" s="75">
        <f t="shared" si="80"/>
        <v>10642</v>
      </c>
      <c r="Z85" s="75"/>
    </row>
    <row r="86" s="55" customFormat="1" customHeight="1" spans="1:26">
      <c r="A86" s="35"/>
      <c r="B86" s="83" t="s">
        <v>57</v>
      </c>
      <c r="C86" s="69">
        <f>C87+C88</f>
        <v>1</v>
      </c>
      <c r="D86" s="69">
        <f>D87+D88</f>
        <v>0.2</v>
      </c>
      <c r="E86" s="69">
        <f>E87+E88</f>
        <v>1</v>
      </c>
      <c r="F86" s="69">
        <f>F87+F88</f>
        <v>0.2</v>
      </c>
      <c r="G86" s="88">
        <f t="shared" si="68"/>
        <v>1</v>
      </c>
      <c r="H86" s="69">
        <f>H87+H88</f>
        <v>1</v>
      </c>
      <c r="I86" s="69">
        <f>I87+I88</f>
        <v>0.2</v>
      </c>
      <c r="J86" s="88">
        <f t="shared" si="69"/>
        <v>1</v>
      </c>
      <c r="K86" s="105">
        <f t="shared" ref="K86:P86" si="81">K87+K88</f>
        <v>15</v>
      </c>
      <c r="L86" s="105">
        <f t="shared" si="81"/>
        <v>15</v>
      </c>
      <c r="M86" s="105">
        <f t="shared" si="81"/>
        <v>15</v>
      </c>
      <c r="N86" s="105">
        <f t="shared" si="81"/>
        <v>0</v>
      </c>
      <c r="O86" s="105">
        <f t="shared" si="81"/>
        <v>0</v>
      </c>
      <c r="P86" s="105">
        <f t="shared" si="81"/>
        <v>8.97</v>
      </c>
      <c r="Q86" s="88">
        <f t="shared" si="71"/>
        <v>0.598</v>
      </c>
      <c r="R86" s="105">
        <f>R87+R88</f>
        <v>8.97</v>
      </c>
      <c r="S86" s="88">
        <f t="shared" si="72"/>
        <v>0.598</v>
      </c>
      <c r="T86" s="69">
        <f t="shared" ref="T86:Y86" si="82">T87+T88</f>
        <v>1</v>
      </c>
      <c r="U86" s="69">
        <f t="shared" si="82"/>
        <v>1</v>
      </c>
      <c r="V86" s="69">
        <f t="shared" si="82"/>
        <v>0</v>
      </c>
      <c r="W86" s="69">
        <f t="shared" si="82"/>
        <v>0</v>
      </c>
      <c r="X86" s="69">
        <f t="shared" si="82"/>
        <v>270</v>
      </c>
      <c r="Y86" s="69">
        <f t="shared" si="82"/>
        <v>928</v>
      </c>
      <c r="Z86" s="69"/>
    </row>
    <row r="87" s="56" customFormat="1" ht="24" customHeight="1" spans="1:26">
      <c r="A87" s="37"/>
      <c r="B87" s="37" t="s">
        <v>66</v>
      </c>
      <c r="C87" s="93"/>
      <c r="D87" s="93"/>
      <c r="E87" s="93"/>
      <c r="F87" s="93"/>
      <c r="G87" s="91" t="e">
        <f t="shared" si="68"/>
        <v>#DIV/0!</v>
      </c>
      <c r="H87" s="93"/>
      <c r="I87" s="93"/>
      <c r="J87" s="91" t="e">
        <f t="shared" si="69"/>
        <v>#DIV/0!</v>
      </c>
      <c r="K87" s="93"/>
      <c r="L87" s="93"/>
      <c r="M87" s="93"/>
      <c r="N87" s="93"/>
      <c r="O87" s="93"/>
      <c r="P87" s="93"/>
      <c r="Q87" s="91" t="e">
        <f t="shared" si="71"/>
        <v>#DIV/0!</v>
      </c>
      <c r="R87" s="93"/>
      <c r="S87" s="91" t="e">
        <f t="shared" si="72"/>
        <v>#DIV/0!</v>
      </c>
      <c r="T87" s="93"/>
      <c r="U87" s="93"/>
      <c r="V87" s="93"/>
      <c r="W87" s="93"/>
      <c r="X87" s="93"/>
      <c r="Y87" s="93"/>
      <c r="Z87" s="93"/>
    </row>
    <row r="88" s="56" customFormat="1" ht="24" customHeight="1" spans="1:26">
      <c r="A88" s="37"/>
      <c r="B88" s="37" t="s">
        <v>67</v>
      </c>
      <c r="C88" s="93">
        <v>1</v>
      </c>
      <c r="D88" s="93">
        <v>0.2</v>
      </c>
      <c r="E88" s="93">
        <v>1</v>
      </c>
      <c r="F88" s="93">
        <v>0.2</v>
      </c>
      <c r="G88" s="91">
        <f t="shared" si="68"/>
        <v>1</v>
      </c>
      <c r="H88" s="93">
        <v>1</v>
      </c>
      <c r="I88" s="93">
        <v>0.2</v>
      </c>
      <c r="J88" s="91">
        <f t="shared" si="69"/>
        <v>1</v>
      </c>
      <c r="K88" s="93">
        <v>15</v>
      </c>
      <c r="L88" s="93">
        <v>15</v>
      </c>
      <c r="M88" s="93">
        <v>15</v>
      </c>
      <c r="N88" s="93"/>
      <c r="O88" s="93"/>
      <c r="P88" s="93">
        <v>8.97</v>
      </c>
      <c r="Q88" s="91">
        <f t="shared" si="71"/>
        <v>0.598</v>
      </c>
      <c r="R88" s="93">
        <v>8.97</v>
      </c>
      <c r="S88" s="91">
        <f t="shared" si="72"/>
        <v>0.598</v>
      </c>
      <c r="T88" s="93">
        <v>1</v>
      </c>
      <c r="U88" s="93">
        <v>1</v>
      </c>
      <c r="V88" s="93"/>
      <c r="W88" s="93"/>
      <c r="X88" s="93">
        <v>270</v>
      </c>
      <c r="Y88" s="93">
        <v>928</v>
      </c>
      <c r="Z88" s="93"/>
    </row>
    <row r="89" s="56" customFormat="1" ht="24" customHeight="1" spans="1:26">
      <c r="A89" s="38"/>
      <c r="B89" s="90" t="s">
        <v>68</v>
      </c>
      <c r="C89" s="93">
        <v>4</v>
      </c>
      <c r="D89" s="93">
        <v>95.6</v>
      </c>
      <c r="E89" s="93">
        <v>4</v>
      </c>
      <c r="F89" s="93">
        <v>95.6</v>
      </c>
      <c r="G89" s="91">
        <f t="shared" si="68"/>
        <v>1</v>
      </c>
      <c r="H89" s="93"/>
      <c r="I89" s="93"/>
      <c r="J89" s="91">
        <f t="shared" si="69"/>
        <v>0</v>
      </c>
      <c r="K89" s="93">
        <v>381.13</v>
      </c>
      <c r="L89" s="93">
        <v>381.13</v>
      </c>
      <c r="M89" s="93">
        <v>378.1</v>
      </c>
      <c r="N89" s="93">
        <v>3.03</v>
      </c>
      <c r="O89" s="93"/>
      <c r="P89" s="93">
        <v>296.31</v>
      </c>
      <c r="Q89" s="91">
        <f t="shared" si="71"/>
        <v>0.777451263348464</v>
      </c>
      <c r="R89" s="93">
        <v>296.31</v>
      </c>
      <c r="S89" s="91">
        <f t="shared" si="72"/>
        <v>0.777451263348464</v>
      </c>
      <c r="T89" s="93">
        <v>2</v>
      </c>
      <c r="U89" s="93">
        <v>2</v>
      </c>
      <c r="V89" s="93"/>
      <c r="W89" s="93"/>
      <c r="X89" s="93">
        <v>282</v>
      </c>
      <c r="Y89" s="93">
        <v>859</v>
      </c>
      <c r="Z89" s="93"/>
    </row>
    <row r="90" s="56" customFormat="1" ht="24" customHeight="1" spans="1:26">
      <c r="A90" s="38"/>
      <c r="B90" s="92" t="s">
        <v>69</v>
      </c>
      <c r="C90" s="93">
        <v>2</v>
      </c>
      <c r="D90" s="93"/>
      <c r="E90" s="93">
        <v>2</v>
      </c>
      <c r="F90" s="93"/>
      <c r="G90" s="91">
        <f t="shared" si="68"/>
        <v>1</v>
      </c>
      <c r="H90" s="93">
        <v>1</v>
      </c>
      <c r="I90" s="93"/>
      <c r="J90" s="91">
        <f t="shared" si="69"/>
        <v>0.5</v>
      </c>
      <c r="K90" s="93">
        <v>86</v>
      </c>
      <c r="L90" s="93">
        <v>86</v>
      </c>
      <c r="M90" s="93">
        <v>70</v>
      </c>
      <c r="N90" s="93">
        <v>16</v>
      </c>
      <c r="O90" s="93"/>
      <c r="P90" s="93">
        <v>57.27</v>
      </c>
      <c r="Q90" s="91">
        <f t="shared" si="71"/>
        <v>0.66593023255814</v>
      </c>
      <c r="R90" s="93">
        <v>57.27</v>
      </c>
      <c r="S90" s="91">
        <f t="shared" si="72"/>
        <v>0.66593023255814</v>
      </c>
      <c r="T90" s="93">
        <v>1</v>
      </c>
      <c r="U90" s="93">
        <v>1</v>
      </c>
      <c r="V90" s="93"/>
      <c r="W90" s="93"/>
      <c r="X90" s="68">
        <v>212</v>
      </c>
      <c r="Y90" s="68">
        <v>801</v>
      </c>
      <c r="Z90" s="93"/>
    </row>
    <row r="91" s="56" customFormat="1" ht="24" customHeight="1" spans="1:26">
      <c r="A91" s="38"/>
      <c r="B91" s="90" t="s">
        <v>70</v>
      </c>
      <c r="C91" s="93">
        <v>21</v>
      </c>
      <c r="D91" s="93"/>
      <c r="E91" s="93">
        <v>21</v>
      </c>
      <c r="F91" s="93"/>
      <c r="G91" s="91">
        <f t="shared" si="68"/>
        <v>1</v>
      </c>
      <c r="H91" s="93">
        <v>21</v>
      </c>
      <c r="I91" s="93"/>
      <c r="J91" s="91">
        <f t="shared" si="69"/>
        <v>1</v>
      </c>
      <c r="K91" s="93">
        <v>581.87</v>
      </c>
      <c r="L91" s="93">
        <v>581.87</v>
      </c>
      <c r="M91" s="93">
        <v>263.9</v>
      </c>
      <c r="N91" s="93">
        <v>317.97</v>
      </c>
      <c r="O91" s="93"/>
      <c r="P91" s="93">
        <v>411.92</v>
      </c>
      <c r="Q91" s="91">
        <f t="shared" si="71"/>
        <v>0.707924450478629</v>
      </c>
      <c r="R91" s="93">
        <v>411.92</v>
      </c>
      <c r="S91" s="91">
        <f t="shared" si="72"/>
        <v>0.707924450478629</v>
      </c>
      <c r="T91" s="93">
        <v>8</v>
      </c>
      <c r="U91" s="93">
        <v>8</v>
      </c>
      <c r="V91" s="93"/>
      <c r="W91" s="93"/>
      <c r="X91" s="93">
        <v>2229</v>
      </c>
      <c r="Y91" s="93">
        <v>8054</v>
      </c>
      <c r="Z91" s="93"/>
    </row>
    <row r="92" s="57" customFormat="1" customHeight="1" spans="1:26">
      <c r="A92" s="33" t="s">
        <v>77</v>
      </c>
      <c r="B92" s="74" t="s">
        <v>56</v>
      </c>
      <c r="C92" s="75">
        <f t="shared" ref="C92:F92" si="83">SUM(C93+C96+C97+C98)</f>
        <v>60</v>
      </c>
      <c r="D92" s="75">
        <f t="shared" si="83"/>
        <v>12.072</v>
      </c>
      <c r="E92" s="75">
        <f t="shared" si="83"/>
        <v>60</v>
      </c>
      <c r="F92" s="75">
        <f t="shared" si="83"/>
        <v>12.072</v>
      </c>
      <c r="G92" s="87">
        <f t="shared" si="68"/>
        <v>1</v>
      </c>
      <c r="H92" s="75">
        <f t="shared" ref="H92:P92" si="84">SUM(H93+H96+H97+H98)</f>
        <v>23</v>
      </c>
      <c r="I92" s="75">
        <f t="shared" si="84"/>
        <v>1.96</v>
      </c>
      <c r="J92" s="87">
        <f t="shared" si="69"/>
        <v>0.383333333333333</v>
      </c>
      <c r="K92" s="101">
        <f t="shared" si="84"/>
        <v>3477</v>
      </c>
      <c r="L92" s="101">
        <f t="shared" si="84"/>
        <v>3432</v>
      </c>
      <c r="M92" s="101">
        <f t="shared" si="84"/>
        <v>2148</v>
      </c>
      <c r="N92" s="101">
        <f t="shared" si="84"/>
        <v>1284</v>
      </c>
      <c r="O92" s="101">
        <f t="shared" si="84"/>
        <v>45</v>
      </c>
      <c r="P92" s="101">
        <f t="shared" si="84"/>
        <v>2086.2</v>
      </c>
      <c r="Q92" s="87">
        <f t="shared" si="71"/>
        <v>0.6</v>
      </c>
      <c r="R92" s="101">
        <f t="shared" ref="R92:Z92" si="85">SUM(R93+R96+R97+R98)</f>
        <v>2781.6</v>
      </c>
      <c r="S92" s="87">
        <f t="shared" si="72"/>
        <v>0.81048951048951</v>
      </c>
      <c r="T92" s="75">
        <f t="shared" si="85"/>
        <v>27</v>
      </c>
      <c r="U92" s="75">
        <f t="shared" si="85"/>
        <v>27</v>
      </c>
      <c r="V92" s="75">
        <f t="shared" si="85"/>
        <v>0</v>
      </c>
      <c r="W92" s="75">
        <f t="shared" si="85"/>
        <v>0</v>
      </c>
      <c r="X92" s="75">
        <f t="shared" si="85"/>
        <v>3942</v>
      </c>
      <c r="Y92" s="75">
        <f t="shared" si="85"/>
        <v>15566</v>
      </c>
      <c r="Z92" s="75"/>
    </row>
    <row r="93" s="16" customFormat="1" customHeight="1" spans="1:26">
      <c r="A93" s="35"/>
      <c r="B93" s="83" t="s">
        <v>57</v>
      </c>
      <c r="C93" s="69">
        <f>C94+C95</f>
        <v>4</v>
      </c>
      <c r="D93" s="69">
        <f t="shared" ref="D93:Y93" si="86">D94+D95</f>
        <v>12.072</v>
      </c>
      <c r="E93" s="69">
        <f t="shared" si="86"/>
        <v>4</v>
      </c>
      <c r="F93" s="69">
        <f t="shared" si="86"/>
        <v>12.072</v>
      </c>
      <c r="G93" s="91">
        <f t="shared" si="68"/>
        <v>1</v>
      </c>
      <c r="H93" s="69">
        <f t="shared" si="86"/>
        <v>2</v>
      </c>
      <c r="I93" s="69">
        <f t="shared" si="86"/>
        <v>1.96</v>
      </c>
      <c r="J93" s="91">
        <f t="shared" si="69"/>
        <v>0.5</v>
      </c>
      <c r="K93" s="69">
        <f t="shared" si="86"/>
        <v>837</v>
      </c>
      <c r="L93" s="69">
        <f t="shared" si="86"/>
        <v>825</v>
      </c>
      <c r="M93" s="69">
        <f t="shared" si="86"/>
        <v>825</v>
      </c>
      <c r="N93" s="69">
        <f t="shared" si="86"/>
        <v>0</v>
      </c>
      <c r="O93" s="69">
        <f t="shared" si="86"/>
        <v>12</v>
      </c>
      <c r="P93" s="69">
        <f t="shared" si="86"/>
        <v>502.2</v>
      </c>
      <c r="Q93" s="91">
        <f t="shared" si="71"/>
        <v>0.6</v>
      </c>
      <c r="R93" s="69">
        <f t="shared" si="86"/>
        <v>669.6</v>
      </c>
      <c r="S93" s="88">
        <f t="shared" ref="S93:S105" si="87">R93/L93</f>
        <v>0.811636363636364</v>
      </c>
      <c r="T93" s="69">
        <f t="shared" si="86"/>
        <v>3</v>
      </c>
      <c r="U93" s="69">
        <f t="shared" si="86"/>
        <v>3</v>
      </c>
      <c r="V93" s="69">
        <f t="shared" si="86"/>
        <v>0</v>
      </c>
      <c r="W93" s="69">
        <f t="shared" si="86"/>
        <v>0</v>
      </c>
      <c r="X93" s="69">
        <f t="shared" si="86"/>
        <v>515</v>
      </c>
      <c r="Y93" s="69">
        <f t="shared" si="86"/>
        <v>2047</v>
      </c>
      <c r="Z93" s="69"/>
    </row>
    <row r="94" s="56" customFormat="1" ht="24" customHeight="1" spans="1:26">
      <c r="A94" s="38"/>
      <c r="B94" s="90" t="s">
        <v>66</v>
      </c>
      <c r="C94" s="93"/>
      <c r="D94" s="93"/>
      <c r="E94" s="93"/>
      <c r="F94" s="36"/>
      <c r="G94" s="91" t="e">
        <f t="shared" si="68"/>
        <v>#DIV/0!</v>
      </c>
      <c r="H94" s="93"/>
      <c r="I94" s="93"/>
      <c r="J94" s="91" t="e">
        <f t="shared" si="69"/>
        <v>#DIV/0!</v>
      </c>
      <c r="K94" s="93"/>
      <c r="L94" s="93"/>
      <c r="M94" s="93"/>
      <c r="N94" s="93"/>
      <c r="O94" s="93"/>
      <c r="P94" s="93"/>
      <c r="Q94" s="91" t="e">
        <f t="shared" si="71"/>
        <v>#DIV/0!</v>
      </c>
      <c r="R94" s="93"/>
      <c r="S94" s="88" t="e">
        <f t="shared" si="87"/>
        <v>#DIV/0!</v>
      </c>
      <c r="T94" s="93"/>
      <c r="U94" s="93"/>
      <c r="V94" s="93"/>
      <c r="W94" s="93"/>
      <c r="X94" s="93"/>
      <c r="Y94" s="93"/>
      <c r="Z94" s="93"/>
    </row>
    <row r="95" s="56" customFormat="1" ht="24" customHeight="1" spans="1:26">
      <c r="A95" s="38"/>
      <c r="B95" s="90" t="s">
        <v>67</v>
      </c>
      <c r="C95" s="93">
        <v>4</v>
      </c>
      <c r="D95" s="93">
        <v>12.072</v>
      </c>
      <c r="E95" s="93">
        <v>4</v>
      </c>
      <c r="F95" s="36">
        <v>12.072</v>
      </c>
      <c r="G95" s="91">
        <f t="shared" si="68"/>
        <v>1</v>
      </c>
      <c r="H95" s="93">
        <v>2</v>
      </c>
      <c r="I95" s="93">
        <v>1.96</v>
      </c>
      <c r="J95" s="91">
        <f t="shared" si="69"/>
        <v>0.5</v>
      </c>
      <c r="K95" s="93">
        <v>837</v>
      </c>
      <c r="L95" s="93">
        <v>825</v>
      </c>
      <c r="M95" s="93">
        <v>825</v>
      </c>
      <c r="N95" s="93"/>
      <c r="O95" s="93">
        <v>12</v>
      </c>
      <c r="P95" s="93">
        <v>502.2</v>
      </c>
      <c r="Q95" s="91">
        <f t="shared" si="71"/>
        <v>0.6</v>
      </c>
      <c r="R95" s="93">
        <v>669.6</v>
      </c>
      <c r="S95" s="88">
        <f t="shared" si="87"/>
        <v>0.811636363636364</v>
      </c>
      <c r="T95" s="93">
        <v>3</v>
      </c>
      <c r="U95" s="93">
        <v>3</v>
      </c>
      <c r="V95" s="93"/>
      <c r="W95" s="93"/>
      <c r="X95" s="93">
        <v>515</v>
      </c>
      <c r="Y95" s="93">
        <v>2047</v>
      </c>
      <c r="Z95" s="93"/>
    </row>
    <row r="96" s="56" customFormat="1" ht="24" customHeight="1" spans="1:26">
      <c r="A96" s="37"/>
      <c r="B96" s="112" t="s">
        <v>48</v>
      </c>
      <c r="C96" s="93"/>
      <c r="D96" s="93"/>
      <c r="E96" s="93"/>
      <c r="F96" s="93"/>
      <c r="G96" s="91" t="e">
        <f t="shared" si="68"/>
        <v>#DIV/0!</v>
      </c>
      <c r="H96" s="93"/>
      <c r="I96" s="93"/>
      <c r="J96" s="91" t="e">
        <f t="shared" si="69"/>
        <v>#DIV/0!</v>
      </c>
      <c r="K96" s="93"/>
      <c r="L96" s="93"/>
      <c r="M96" s="93"/>
      <c r="N96" s="93"/>
      <c r="O96" s="93"/>
      <c r="P96" s="93"/>
      <c r="Q96" s="91" t="e">
        <f t="shared" si="71"/>
        <v>#DIV/0!</v>
      </c>
      <c r="R96" s="93"/>
      <c r="S96" s="88" t="e">
        <f t="shared" si="87"/>
        <v>#DIV/0!</v>
      </c>
      <c r="T96" s="93"/>
      <c r="U96" s="93"/>
      <c r="V96" s="93"/>
      <c r="W96" s="93"/>
      <c r="X96" s="93"/>
      <c r="Y96" s="93"/>
      <c r="Z96" s="93"/>
    </row>
    <row r="97" s="56" customFormat="1" ht="24" customHeight="1" spans="1:26">
      <c r="A97" s="38"/>
      <c r="B97" s="113" t="s">
        <v>49</v>
      </c>
      <c r="C97" s="93">
        <v>18</v>
      </c>
      <c r="D97" s="93"/>
      <c r="E97" s="93">
        <v>18</v>
      </c>
      <c r="F97" s="93"/>
      <c r="G97" s="91">
        <f t="shared" si="68"/>
        <v>1</v>
      </c>
      <c r="H97" s="93">
        <v>5</v>
      </c>
      <c r="I97" s="93"/>
      <c r="J97" s="91">
        <f t="shared" si="69"/>
        <v>0.277777777777778</v>
      </c>
      <c r="K97" s="93">
        <v>311.75</v>
      </c>
      <c r="L97" s="93">
        <v>311.75</v>
      </c>
      <c r="M97" s="93">
        <v>311.75</v>
      </c>
      <c r="N97" s="93"/>
      <c r="O97" s="93"/>
      <c r="P97" s="93">
        <v>187.05</v>
      </c>
      <c r="Q97" s="91">
        <f t="shared" si="71"/>
        <v>0.6</v>
      </c>
      <c r="R97" s="93">
        <v>249.4</v>
      </c>
      <c r="S97" s="88">
        <f t="shared" si="87"/>
        <v>0.8</v>
      </c>
      <c r="T97" s="93">
        <v>8</v>
      </c>
      <c r="U97" s="93">
        <v>8</v>
      </c>
      <c r="V97" s="93"/>
      <c r="W97" s="93"/>
      <c r="X97" s="93">
        <v>688</v>
      </c>
      <c r="Y97" s="93">
        <v>2593</v>
      </c>
      <c r="Z97" s="93"/>
    </row>
    <row r="98" s="56" customFormat="1" ht="24" customHeight="1" spans="1:26">
      <c r="A98" s="38"/>
      <c r="B98" s="112" t="s">
        <v>50</v>
      </c>
      <c r="C98" s="93">
        <v>38</v>
      </c>
      <c r="D98" s="93"/>
      <c r="E98" s="93">
        <v>38</v>
      </c>
      <c r="F98" s="93"/>
      <c r="G98" s="91">
        <f t="shared" si="68"/>
        <v>1</v>
      </c>
      <c r="H98" s="93">
        <v>16</v>
      </c>
      <c r="I98" s="93"/>
      <c r="J98" s="91">
        <f t="shared" si="69"/>
        <v>0.421052631578947</v>
      </c>
      <c r="K98" s="93">
        <v>2328.25</v>
      </c>
      <c r="L98" s="93">
        <v>2295.25</v>
      </c>
      <c r="M98" s="93">
        <v>1011.25</v>
      </c>
      <c r="N98" s="93">
        <v>1284</v>
      </c>
      <c r="O98" s="93">
        <v>33</v>
      </c>
      <c r="P98" s="93">
        <v>1396.95</v>
      </c>
      <c r="Q98" s="91">
        <f t="shared" si="71"/>
        <v>0.6</v>
      </c>
      <c r="R98" s="93">
        <v>1862.6</v>
      </c>
      <c r="S98" s="88">
        <f t="shared" si="87"/>
        <v>0.811502015031042</v>
      </c>
      <c r="T98" s="93">
        <v>16</v>
      </c>
      <c r="U98" s="93">
        <v>16</v>
      </c>
      <c r="V98" s="93"/>
      <c r="W98" s="93"/>
      <c r="X98" s="93">
        <v>2739</v>
      </c>
      <c r="Y98" s="93">
        <v>10926</v>
      </c>
      <c r="Z98" s="93"/>
    </row>
    <row r="99" s="56" customFormat="1" ht="24" customHeight="1" spans="1:26">
      <c r="A99" s="33" t="s">
        <v>78</v>
      </c>
      <c r="B99" s="74" t="s">
        <v>56</v>
      </c>
      <c r="C99" s="114">
        <f t="shared" ref="C99:Y99" si="88">C100+C103+C104+C105</f>
        <v>8</v>
      </c>
      <c r="D99" s="114">
        <f t="shared" si="88"/>
        <v>1.501</v>
      </c>
      <c r="E99" s="114">
        <f t="shared" si="88"/>
        <v>8</v>
      </c>
      <c r="F99" s="114">
        <f t="shared" si="88"/>
        <v>0.949</v>
      </c>
      <c r="G99" s="115">
        <f t="shared" si="68"/>
        <v>1</v>
      </c>
      <c r="H99" s="114">
        <f t="shared" si="88"/>
        <v>2</v>
      </c>
      <c r="I99" s="114">
        <f t="shared" si="88"/>
        <v>0.811</v>
      </c>
      <c r="J99" s="115">
        <f t="shared" si="69"/>
        <v>0.25</v>
      </c>
      <c r="K99" s="114">
        <f t="shared" si="88"/>
        <v>265.385</v>
      </c>
      <c r="L99" s="114">
        <f t="shared" si="88"/>
        <v>265.385</v>
      </c>
      <c r="M99" s="114">
        <f t="shared" si="88"/>
        <v>64.025</v>
      </c>
      <c r="N99" s="114">
        <f t="shared" si="88"/>
        <v>201.36</v>
      </c>
      <c r="O99" s="114">
        <f t="shared" si="88"/>
        <v>0</v>
      </c>
      <c r="P99" s="114">
        <f t="shared" si="88"/>
        <v>186.76</v>
      </c>
      <c r="Q99" s="115">
        <f t="shared" si="71"/>
        <v>0.70373231343143</v>
      </c>
      <c r="R99" s="114">
        <f t="shared" si="88"/>
        <v>166.402</v>
      </c>
      <c r="S99" s="87">
        <f t="shared" si="87"/>
        <v>0.627021120259246</v>
      </c>
      <c r="T99" s="114">
        <f t="shared" si="88"/>
        <v>5</v>
      </c>
      <c r="U99" s="114">
        <f t="shared" si="88"/>
        <v>5</v>
      </c>
      <c r="V99" s="114">
        <f t="shared" si="88"/>
        <v>0</v>
      </c>
      <c r="W99" s="114">
        <f t="shared" si="88"/>
        <v>0</v>
      </c>
      <c r="X99" s="114">
        <f t="shared" si="88"/>
        <v>233</v>
      </c>
      <c r="Y99" s="114">
        <f t="shared" si="88"/>
        <v>858</v>
      </c>
      <c r="Z99" s="114"/>
    </row>
    <row r="100" s="56" customFormat="1" ht="24" customHeight="1" spans="1:26">
      <c r="A100" s="38"/>
      <c r="B100" s="83" t="s">
        <v>57</v>
      </c>
      <c r="C100" s="93">
        <f t="shared" ref="C100:Y100" si="89">C101+C102</f>
        <v>3</v>
      </c>
      <c r="D100" s="93">
        <f t="shared" si="89"/>
        <v>1.501</v>
      </c>
      <c r="E100" s="93">
        <f t="shared" si="89"/>
        <v>3</v>
      </c>
      <c r="F100" s="93">
        <f t="shared" si="89"/>
        <v>0.949</v>
      </c>
      <c r="G100" s="91">
        <f t="shared" si="68"/>
        <v>1</v>
      </c>
      <c r="H100" s="93">
        <f t="shared" si="89"/>
        <v>2</v>
      </c>
      <c r="I100" s="93">
        <f t="shared" si="89"/>
        <v>0.811</v>
      </c>
      <c r="J100" s="91">
        <f t="shared" si="69"/>
        <v>0.666666666666667</v>
      </c>
      <c r="K100" s="93">
        <f t="shared" si="89"/>
        <v>79.74</v>
      </c>
      <c r="L100" s="93">
        <f t="shared" si="89"/>
        <v>79.74</v>
      </c>
      <c r="M100" s="93">
        <f t="shared" si="89"/>
        <v>64.025</v>
      </c>
      <c r="N100" s="93">
        <f t="shared" si="89"/>
        <v>15.715</v>
      </c>
      <c r="O100" s="93">
        <f t="shared" si="89"/>
        <v>0</v>
      </c>
      <c r="P100" s="93">
        <f t="shared" si="89"/>
        <v>79.74</v>
      </c>
      <c r="Q100" s="91">
        <f t="shared" si="71"/>
        <v>1</v>
      </c>
      <c r="R100" s="93">
        <f t="shared" si="89"/>
        <v>63.792</v>
      </c>
      <c r="S100" s="88">
        <f t="shared" si="87"/>
        <v>0.8</v>
      </c>
      <c r="T100" s="93">
        <f t="shared" si="89"/>
        <v>2</v>
      </c>
      <c r="U100" s="93">
        <f t="shared" si="89"/>
        <v>2</v>
      </c>
      <c r="V100" s="93">
        <f t="shared" si="89"/>
        <v>0</v>
      </c>
      <c r="W100" s="93">
        <f t="shared" si="89"/>
        <v>0</v>
      </c>
      <c r="X100" s="93">
        <f t="shared" si="89"/>
        <v>74</v>
      </c>
      <c r="Y100" s="93">
        <f t="shared" si="89"/>
        <v>263</v>
      </c>
      <c r="Z100" s="93"/>
    </row>
    <row r="101" s="56" customFormat="1" ht="24" customHeight="1" spans="1:26">
      <c r="A101" s="38"/>
      <c r="B101" s="90" t="s">
        <v>66</v>
      </c>
      <c r="C101" s="93">
        <v>1</v>
      </c>
      <c r="D101" s="93">
        <v>0.69</v>
      </c>
      <c r="E101" s="93">
        <v>1</v>
      </c>
      <c r="F101" s="93">
        <v>0.138</v>
      </c>
      <c r="G101" s="91">
        <f t="shared" si="68"/>
        <v>1</v>
      </c>
      <c r="H101" s="93">
        <v>0</v>
      </c>
      <c r="I101" s="93">
        <v>0</v>
      </c>
      <c r="J101" s="91">
        <f t="shared" si="69"/>
        <v>0</v>
      </c>
      <c r="K101" s="93">
        <v>56</v>
      </c>
      <c r="L101" s="93">
        <v>56</v>
      </c>
      <c r="M101" s="93">
        <v>56</v>
      </c>
      <c r="N101" s="93"/>
      <c r="O101" s="93"/>
      <c r="P101" s="93">
        <v>56</v>
      </c>
      <c r="Q101" s="91">
        <f t="shared" si="71"/>
        <v>1</v>
      </c>
      <c r="R101" s="93">
        <v>44.8</v>
      </c>
      <c r="S101" s="88">
        <f t="shared" si="87"/>
        <v>0.8</v>
      </c>
      <c r="T101" s="93">
        <v>1</v>
      </c>
      <c r="U101" s="93">
        <v>1</v>
      </c>
      <c r="V101" s="93">
        <v>0</v>
      </c>
      <c r="W101" s="93">
        <v>0</v>
      </c>
      <c r="X101" s="93">
        <v>20</v>
      </c>
      <c r="Y101" s="93">
        <v>63</v>
      </c>
      <c r="Z101" s="93"/>
    </row>
    <row r="102" s="56" customFormat="1" ht="24" customHeight="1" spans="1:26">
      <c r="A102" s="38"/>
      <c r="B102" s="90" t="s">
        <v>67</v>
      </c>
      <c r="C102" s="93">
        <v>2</v>
      </c>
      <c r="D102" s="93">
        <v>0.811</v>
      </c>
      <c r="E102" s="93">
        <v>2</v>
      </c>
      <c r="F102" s="93">
        <v>0.811</v>
      </c>
      <c r="G102" s="91">
        <f t="shared" si="68"/>
        <v>1</v>
      </c>
      <c r="H102" s="93">
        <v>2</v>
      </c>
      <c r="I102" s="93">
        <v>0.811</v>
      </c>
      <c r="J102" s="91">
        <f t="shared" si="69"/>
        <v>1</v>
      </c>
      <c r="K102" s="93">
        <v>23.74</v>
      </c>
      <c r="L102" s="93">
        <v>23.74</v>
      </c>
      <c r="M102" s="93">
        <v>8.025</v>
      </c>
      <c r="N102" s="93">
        <v>15.715</v>
      </c>
      <c r="O102" s="93"/>
      <c r="P102" s="93">
        <v>23.74</v>
      </c>
      <c r="Q102" s="91">
        <f t="shared" si="71"/>
        <v>1</v>
      </c>
      <c r="R102" s="93">
        <v>18.992</v>
      </c>
      <c r="S102" s="88">
        <f t="shared" si="87"/>
        <v>0.8</v>
      </c>
      <c r="T102" s="93">
        <v>1</v>
      </c>
      <c r="U102" s="93">
        <v>1</v>
      </c>
      <c r="V102" s="93">
        <v>0</v>
      </c>
      <c r="W102" s="93">
        <v>0</v>
      </c>
      <c r="X102" s="93">
        <v>54</v>
      </c>
      <c r="Y102" s="93">
        <v>200</v>
      </c>
      <c r="Z102" s="93"/>
    </row>
    <row r="103" s="56" customFormat="1" ht="24" customHeight="1" spans="1:26">
      <c r="A103" s="38"/>
      <c r="B103" s="112" t="s">
        <v>48</v>
      </c>
      <c r="C103" s="93"/>
      <c r="D103" s="93"/>
      <c r="E103" s="93"/>
      <c r="F103" s="93"/>
      <c r="G103" s="91" t="e">
        <f t="shared" si="68"/>
        <v>#DIV/0!</v>
      </c>
      <c r="H103" s="93"/>
      <c r="I103" s="93"/>
      <c r="J103" s="91" t="e">
        <f t="shared" si="69"/>
        <v>#DIV/0!</v>
      </c>
      <c r="K103" s="93"/>
      <c r="L103" s="93"/>
      <c r="M103" s="93"/>
      <c r="N103" s="93"/>
      <c r="O103" s="93"/>
      <c r="P103" s="93"/>
      <c r="Q103" s="91" t="e">
        <f t="shared" si="71"/>
        <v>#DIV/0!</v>
      </c>
      <c r="R103" s="93"/>
      <c r="S103" s="88" t="e">
        <f t="shared" si="87"/>
        <v>#DIV/0!</v>
      </c>
      <c r="T103" s="93"/>
      <c r="U103" s="93"/>
      <c r="V103" s="93"/>
      <c r="W103" s="93"/>
      <c r="X103" s="93"/>
      <c r="Y103" s="93"/>
      <c r="Z103" s="93"/>
    </row>
    <row r="104" s="56" customFormat="1" ht="24" customHeight="1" spans="1:26">
      <c r="A104" s="38"/>
      <c r="B104" s="113" t="s">
        <v>49</v>
      </c>
      <c r="C104" s="93"/>
      <c r="D104" s="93"/>
      <c r="E104" s="93"/>
      <c r="F104" s="93"/>
      <c r="G104" s="91" t="e">
        <f t="shared" si="68"/>
        <v>#DIV/0!</v>
      </c>
      <c r="H104" s="93"/>
      <c r="I104" s="93"/>
      <c r="J104" s="91" t="e">
        <f t="shared" si="69"/>
        <v>#DIV/0!</v>
      </c>
      <c r="K104" s="93"/>
      <c r="L104" s="93"/>
      <c r="M104" s="93"/>
      <c r="N104" s="93"/>
      <c r="O104" s="93"/>
      <c r="P104" s="93"/>
      <c r="Q104" s="91" t="e">
        <f t="shared" si="71"/>
        <v>#DIV/0!</v>
      </c>
      <c r="R104" s="93"/>
      <c r="S104" s="88" t="e">
        <f t="shared" si="87"/>
        <v>#DIV/0!</v>
      </c>
      <c r="T104" s="93"/>
      <c r="U104" s="93"/>
      <c r="V104" s="93"/>
      <c r="W104" s="93"/>
      <c r="X104" s="93"/>
      <c r="Y104" s="93"/>
      <c r="Z104" s="93"/>
    </row>
    <row r="105" s="56" customFormat="1" ht="65" customHeight="1" spans="1:26">
      <c r="A105" s="38"/>
      <c r="B105" s="112" t="s">
        <v>50</v>
      </c>
      <c r="C105" s="93">
        <v>5</v>
      </c>
      <c r="D105" s="93"/>
      <c r="E105" s="93">
        <v>5</v>
      </c>
      <c r="F105" s="93"/>
      <c r="G105" s="91">
        <f t="shared" si="68"/>
        <v>1</v>
      </c>
      <c r="H105" s="93">
        <v>0</v>
      </c>
      <c r="I105" s="93"/>
      <c r="J105" s="91">
        <f t="shared" si="69"/>
        <v>0</v>
      </c>
      <c r="K105" s="93">
        <v>185.645</v>
      </c>
      <c r="L105" s="93">
        <v>185.645</v>
      </c>
      <c r="M105" s="93">
        <v>0</v>
      </c>
      <c r="N105" s="93">
        <v>185.645</v>
      </c>
      <c r="O105" s="93"/>
      <c r="P105" s="93">
        <v>107.02</v>
      </c>
      <c r="Q105" s="91">
        <f t="shared" si="71"/>
        <v>0.576476608580894</v>
      </c>
      <c r="R105" s="93">
        <v>102.61</v>
      </c>
      <c r="S105" s="88">
        <f t="shared" si="87"/>
        <v>0.552721592286353</v>
      </c>
      <c r="T105" s="93">
        <v>3</v>
      </c>
      <c r="U105" s="93">
        <v>3</v>
      </c>
      <c r="V105" s="93">
        <v>0</v>
      </c>
      <c r="W105" s="93">
        <v>0</v>
      </c>
      <c r="X105" s="93">
        <v>159</v>
      </c>
      <c r="Y105" s="93">
        <v>595</v>
      </c>
      <c r="Z105" s="116" t="s">
        <v>129</v>
      </c>
    </row>
    <row r="106" s="15" customFormat="1" ht="19" customHeight="1" spans="1:26">
      <c r="A106" s="2"/>
      <c r="B106" s="18" t="s">
        <v>81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5" customFormat="1" ht="19" customHeight="1" spans="1:26">
      <c r="A107" s="2" t="s">
        <v>83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5" customFormat="1" ht="19" customHeight="1" spans="1:26">
      <c r="A108" s="2" t="s">
        <v>84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5" customFormat="1" ht="19" customHeight="1" spans="1:26">
      <c r="A109" s="2" t="s">
        <v>85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5" customFormat="1" ht="19" customHeight="1" spans="1:26">
      <c r="A110" s="2" t="s">
        <v>86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5" customFormat="1" customHeight="1" spans="1:26">
      <c r="A111" s="2" t="s">
        <v>87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ageMargins left="0.751388888888889" right="0.751388888888889" top="1" bottom="1" header="0.511805555555556" footer="0.511805555555556"/>
  <pageSetup paperSize="8" scale="83" fitToHeight="0" orientation="landscape" horizontalDpi="600"/>
  <headerFooter/>
  <rowBreaks count="1" manualBreakCount="1">
    <brk id="7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111"/>
  <sheetViews>
    <sheetView view="pageBreakPreview" zoomScale="80" zoomScaleNormal="76" zoomScaleSheetLayoutView="80" workbookViewId="0">
      <pane ySplit="7" topLeftCell="A8" activePane="bottomLeft" state="frozen"/>
      <selection/>
      <selection pane="bottomLeft" activeCell="F10" sqref="F10"/>
    </sheetView>
  </sheetViews>
  <sheetFormatPr defaultColWidth="9" defaultRowHeight="32" customHeight="1"/>
  <cols>
    <col min="1" max="1" width="12.5" style="13" customWidth="1"/>
    <col min="2" max="2" width="15.2833333333333" style="13" customWidth="1"/>
    <col min="3" max="3" width="6.8" style="3" customWidth="1"/>
    <col min="4" max="4" width="7.875" style="13" customWidth="1"/>
    <col min="5" max="5" width="6.8" style="13" customWidth="1"/>
    <col min="6" max="6" width="9.54166666666667" style="13" customWidth="1"/>
    <col min="7" max="7" width="7.90833333333333" style="13" customWidth="1"/>
    <col min="8" max="10" width="6.8" style="13" customWidth="1"/>
    <col min="11" max="11" width="10.5583333333333" style="14" customWidth="1"/>
    <col min="12" max="12" width="10.275" style="14" customWidth="1"/>
    <col min="13" max="18" width="9.025" style="14" customWidth="1"/>
    <col min="19" max="19" width="10" style="13" customWidth="1"/>
    <col min="20" max="20" width="6.125" style="13" customWidth="1"/>
    <col min="21" max="21" width="7.375" style="13" customWidth="1"/>
    <col min="22" max="22" width="5.875" style="13" customWidth="1"/>
    <col min="23" max="23" width="5.625" style="13" customWidth="1"/>
    <col min="24" max="24" width="7.35833333333333" style="13" customWidth="1"/>
    <col min="25" max="25" width="8.475" style="13" customWidth="1"/>
    <col min="26" max="26" width="5.875" style="13" customWidth="1"/>
    <col min="27" max="16384" width="9" style="13"/>
  </cols>
  <sheetData>
    <row r="1" customHeight="1" spans="1:26">
      <c r="A1" s="15" t="s">
        <v>130</v>
      </c>
      <c r="B1" s="15"/>
      <c r="C1" s="16"/>
      <c r="D1" s="15"/>
      <c r="E1" s="15"/>
      <c r="F1" s="15"/>
      <c r="G1" s="15"/>
      <c r="H1" s="15"/>
      <c r="I1" s="15"/>
      <c r="J1" s="15"/>
      <c r="K1" s="39"/>
      <c r="L1" s="39"/>
      <c r="M1" s="39"/>
      <c r="N1" s="39"/>
      <c r="O1" s="39"/>
      <c r="P1" s="39"/>
      <c r="Q1" s="39"/>
      <c r="R1" s="39"/>
      <c r="S1" s="15"/>
      <c r="T1" s="15"/>
      <c r="U1" s="15"/>
      <c r="V1" s="15"/>
      <c r="W1" s="15"/>
      <c r="X1" s="15"/>
      <c r="Y1" s="15"/>
      <c r="Z1" s="15"/>
    </row>
    <row r="2" s="1" customFormat="1" customHeight="1" spans="1:18">
      <c r="A2" s="17" t="s">
        <v>131</v>
      </c>
      <c r="K2" s="40"/>
      <c r="L2" s="40"/>
      <c r="M2" s="40"/>
      <c r="N2" s="40"/>
      <c r="O2" s="40"/>
      <c r="P2" s="40"/>
      <c r="Q2" s="40"/>
      <c r="R2" s="40"/>
    </row>
    <row r="3" s="2" customFormat="1" customHeight="1" spans="1:25">
      <c r="A3" s="18" t="s">
        <v>1</v>
      </c>
      <c r="C3" s="19"/>
      <c r="K3" s="41"/>
      <c r="L3" s="41"/>
      <c r="M3" s="41"/>
      <c r="N3" s="41"/>
      <c r="O3" s="41"/>
      <c r="P3" s="41"/>
      <c r="R3" s="41"/>
      <c r="T3" s="19" t="s">
        <v>2</v>
      </c>
      <c r="U3" s="19"/>
      <c r="V3" s="46" t="s">
        <v>132</v>
      </c>
      <c r="W3" s="19"/>
      <c r="X3" s="19"/>
      <c r="Y3" s="19"/>
    </row>
    <row r="4" s="3" customFormat="1" ht="22" customHeight="1" spans="1:26">
      <c r="A4" s="20" t="s">
        <v>4</v>
      </c>
      <c r="B4" s="21" t="s">
        <v>133</v>
      </c>
      <c r="C4" s="21"/>
      <c r="D4" s="21"/>
      <c r="E4" s="21"/>
      <c r="F4" s="21"/>
      <c r="G4" s="21"/>
      <c r="H4" s="21"/>
      <c r="I4" s="21"/>
      <c r="J4" s="21"/>
      <c r="K4" s="42" t="s">
        <v>6</v>
      </c>
      <c r="L4" s="42"/>
      <c r="M4" s="42"/>
      <c r="N4" s="42"/>
      <c r="O4" s="42"/>
      <c r="P4" s="42"/>
      <c r="Q4" s="42"/>
      <c r="R4" s="42"/>
      <c r="S4" s="21"/>
      <c r="T4" s="21" t="s">
        <v>7</v>
      </c>
      <c r="U4" s="21"/>
      <c r="V4" s="21"/>
      <c r="W4" s="21"/>
      <c r="X4" s="21"/>
      <c r="Y4" s="21"/>
      <c r="Z4" s="21" t="s">
        <v>8</v>
      </c>
    </row>
    <row r="5" s="3" customFormat="1" ht="28" customHeight="1" spans="1:26">
      <c r="A5" s="20"/>
      <c r="B5" s="21" t="s">
        <v>9</v>
      </c>
      <c r="C5" s="21" t="s">
        <v>10</v>
      </c>
      <c r="D5" s="21"/>
      <c r="E5" s="21" t="s">
        <v>134</v>
      </c>
      <c r="F5" s="21"/>
      <c r="G5" s="21"/>
      <c r="H5" s="21" t="s">
        <v>135</v>
      </c>
      <c r="I5" s="21"/>
      <c r="J5" s="21"/>
      <c r="K5" s="42" t="s">
        <v>13</v>
      </c>
      <c r="L5" s="42"/>
      <c r="M5" s="42"/>
      <c r="N5" s="42"/>
      <c r="O5" s="42"/>
      <c r="P5" s="43" t="s">
        <v>14</v>
      </c>
      <c r="Q5" s="43" t="s">
        <v>136</v>
      </c>
      <c r="R5" s="43" t="s">
        <v>16</v>
      </c>
      <c r="S5" s="20" t="s">
        <v>136</v>
      </c>
      <c r="T5" s="21" t="s">
        <v>17</v>
      </c>
      <c r="U5" s="21"/>
      <c r="V5" s="21"/>
      <c r="W5" s="21"/>
      <c r="X5" s="21" t="s">
        <v>18</v>
      </c>
      <c r="Y5" s="21"/>
      <c r="Z5" s="21"/>
    </row>
    <row r="6" s="3" customFormat="1" customHeight="1" spans="1:26">
      <c r="A6" s="20"/>
      <c r="B6" s="21"/>
      <c r="C6" s="22" t="s">
        <v>19</v>
      </c>
      <c r="D6" s="22" t="s">
        <v>20</v>
      </c>
      <c r="E6" s="22" t="s">
        <v>19</v>
      </c>
      <c r="F6" s="22" t="s">
        <v>20</v>
      </c>
      <c r="G6" s="20" t="s">
        <v>136</v>
      </c>
      <c r="H6" s="22" t="s">
        <v>19</v>
      </c>
      <c r="I6" s="22" t="s">
        <v>20</v>
      </c>
      <c r="J6" s="20" t="s">
        <v>21</v>
      </c>
      <c r="K6" s="43" t="s">
        <v>22</v>
      </c>
      <c r="L6" s="42" t="s">
        <v>23</v>
      </c>
      <c r="M6" s="42"/>
      <c r="N6" s="42"/>
      <c r="O6" s="43" t="s">
        <v>24</v>
      </c>
      <c r="P6" s="43"/>
      <c r="Q6" s="43"/>
      <c r="R6" s="43"/>
      <c r="S6" s="20"/>
      <c r="T6" s="20" t="s">
        <v>25</v>
      </c>
      <c r="U6" s="20" t="s">
        <v>137</v>
      </c>
      <c r="V6" s="20" t="s">
        <v>27</v>
      </c>
      <c r="W6" s="20" t="s">
        <v>28</v>
      </c>
      <c r="X6" s="21" t="s">
        <v>29</v>
      </c>
      <c r="Y6" s="21" t="s">
        <v>30</v>
      </c>
      <c r="Z6" s="21"/>
    </row>
    <row r="7" s="3" customFormat="1" customHeight="1" spans="1:26">
      <c r="A7" s="20"/>
      <c r="B7" s="21"/>
      <c r="C7" s="22"/>
      <c r="D7" s="22"/>
      <c r="E7" s="22"/>
      <c r="F7" s="22"/>
      <c r="G7" s="22"/>
      <c r="H7" s="22"/>
      <c r="I7" s="22"/>
      <c r="J7" s="22"/>
      <c r="K7" s="44"/>
      <c r="L7" s="45" t="s">
        <v>25</v>
      </c>
      <c r="M7" s="42" t="s">
        <v>31</v>
      </c>
      <c r="N7" s="43" t="s">
        <v>32</v>
      </c>
      <c r="O7" s="44"/>
      <c r="P7" s="44"/>
      <c r="Q7" s="44"/>
      <c r="R7" s="44"/>
      <c r="S7" s="22"/>
      <c r="T7" s="22"/>
      <c r="U7" s="22"/>
      <c r="V7" s="22"/>
      <c r="W7" s="22"/>
      <c r="X7" s="22"/>
      <c r="Y7" s="22"/>
      <c r="Z7" s="21"/>
    </row>
    <row r="8" s="4" customFormat="1" customHeight="1" spans="1:26">
      <c r="A8" s="23" t="s">
        <v>43</v>
      </c>
      <c r="B8" s="24" t="s">
        <v>44</v>
      </c>
      <c r="C8" s="25">
        <f>'2019年第二批中央资金'!C8+'2019年政府新增债券'!C8+'2019年第二批自治区'!C8+'2019年第三批自治区'!C8+'2020年提前批资金'!C8</f>
        <v>2295</v>
      </c>
      <c r="D8" s="25">
        <f>'2019年第二批中央资金'!D8+'2019年政府新增债券'!D8+'2019年第二批自治区'!D8+'2019年第三批自治区'!D8+'2020年提前批资金'!D8</f>
        <v>3328.369</v>
      </c>
      <c r="E8" s="25">
        <f>'2019年第二批中央资金'!E8+'2019年政府新增债券'!E8+'2019年第二批自治区'!E8+'2019年第三批自治区'!E8+'2020年提前批资金'!E8</f>
        <v>2295</v>
      </c>
      <c r="F8" s="25">
        <f>'2019年第二批中央资金'!F8+'2019年政府新增债券'!F8+'2019年第二批自治区'!F8+'2019年第三批自治区'!F8+'2020年提前批资金'!F8</f>
        <v>3328.317</v>
      </c>
      <c r="G8" s="26">
        <f t="shared" ref="G8:G71" si="0">E8/C8</f>
        <v>1</v>
      </c>
      <c r="H8" s="25">
        <f>'2019年第二批中央资金'!H8+'2019年政府新增债券'!H8+'2019年第二批自治区'!H8+'2019年第三批自治区'!H8+'2020年提前批资金'!H8</f>
        <v>1435</v>
      </c>
      <c r="I8" s="25">
        <f>'2019年第二批中央资金'!I8+'2019年政府新增债券'!I8+'2019年第二批自治区'!I8+'2019年第三批自治区'!I8+'2020年提前批资金'!I8</f>
        <v>2335.866</v>
      </c>
      <c r="J8" s="26">
        <f t="shared" ref="J8:J71" si="1">H8/C8</f>
        <v>0.625272331154684</v>
      </c>
      <c r="K8" s="25">
        <f>'2019年第二批中央资金'!K8+'2019年政府新增债券'!K8+'2019年第二批自治区'!K8+'2019年第三批自治区'!K8+'2020年提前批资金'!K8</f>
        <v>83559.24369</v>
      </c>
      <c r="L8" s="25">
        <f>'2019年第二批中央资金'!L8+'2019年政府新增债券'!L8+'2019年第二批自治区'!L8+'2019年第三批自治区'!L8+'2020年提前批资金'!L8</f>
        <v>82721.24369</v>
      </c>
      <c r="M8" s="25">
        <f>'2019年第二批中央资金'!M8+'2019年政府新增债券'!M8+'2019年第二批自治区'!M8+'2019年第三批自治区'!M8+'2020年提前批资金'!M8</f>
        <v>38676.04539</v>
      </c>
      <c r="N8" s="25">
        <f>'2019年第二批中央资金'!N8+'2019年政府新增债券'!N8+'2019年第二批自治区'!N8+'2019年第三批自治区'!N8+'2020年提前批资金'!N8</f>
        <v>44045.1983</v>
      </c>
      <c r="O8" s="25">
        <f>'2019年第二批中央资金'!O8+'2019年政府新增债券'!O8+'2019年第二批自治区'!O8+'2019年第三批自治区'!O8+'2020年提前批资金'!O8</f>
        <v>838</v>
      </c>
      <c r="P8" s="25">
        <f>'2019年第二批中央资金'!P8+'2019年政府新增债券'!P8+'2019年第二批自治区'!P8+'2019年第三批自治区'!P8+'2020年提前批资金'!P8</f>
        <v>71097.72669</v>
      </c>
      <c r="Q8" s="26">
        <f t="shared" ref="Q8:Q71" si="2">P8/K8</f>
        <v>0.850866086746411</v>
      </c>
      <c r="R8" s="25">
        <f>'2019年第二批中央资金'!R8+'2019年政府新增债券'!R8+'2019年第二批自治区'!R8+'2019年第三批自治区'!R8+'2020年提前批资金'!R8</f>
        <v>62280.553578</v>
      </c>
      <c r="S8" s="26">
        <f t="shared" ref="S8:S71" si="3">R8/L8</f>
        <v>0.752896726400754</v>
      </c>
      <c r="T8" s="25">
        <f>'2019年第二批中央资金'!T8+'2019年政府新增债券'!T8+'2019年第二批自治区'!T8+'2019年第三批自治区'!T8+'2020年提前批资金'!T8</f>
        <v>1514</v>
      </c>
      <c r="U8" s="25">
        <f>'2019年第二批中央资金'!U8+'2019年政府新增债券'!U8+'2019年第二批自治区'!U8+'2019年第三批自治区'!U8+'2020年提前批资金'!U8</f>
        <v>1072</v>
      </c>
      <c r="V8" s="25">
        <f>'2019年第二批中央资金'!V8+'2019年政府新增债券'!V8+'2019年第二批自治区'!V8+'2019年第三批自治区'!V8+'2020年提前批资金'!V8</f>
        <v>159</v>
      </c>
      <c r="W8" s="25">
        <f>'2019年第二批中央资金'!W8+'2019年政府新增债券'!W8+'2019年第二批自治区'!W8+'2019年第三批自治区'!W8+'2020年提前批资金'!W8</f>
        <v>366</v>
      </c>
      <c r="X8" s="25">
        <f>'2019年第二批中央资金'!X8+'2019年政府新增债券'!X8+'2019年第二批自治区'!X8+'2019年第三批自治区'!X8+'2020年提前批资金'!X8</f>
        <v>210621</v>
      </c>
      <c r="Y8" s="25">
        <f>'2019年第二批中央资金'!Y8+'2019年政府新增债券'!Y8+'2019年第二批自治区'!Y8+'2019年第三批自治区'!Y8+'2020年提前批资金'!Y8</f>
        <v>787881</v>
      </c>
      <c r="Z8" s="25"/>
    </row>
    <row r="9" s="3" customFormat="1" customHeight="1" spans="1:26">
      <c r="A9" s="27"/>
      <c r="B9" s="28" t="s">
        <v>45</v>
      </c>
      <c r="C9" s="29">
        <f>'2019年第二批中央资金'!C9+'2019年政府新增债券'!C9+'2019年第二批自治区'!C9+'2019年第三批自治区'!C9+'2020年提前批资金'!C9</f>
        <v>688</v>
      </c>
      <c r="D9" s="29">
        <f>'2019年第二批中央资金'!D9+'2019年政府新增债券'!D9+'2019年第二批自治区'!D9+'2019年第三批自治区'!D9+'2020年提前批资金'!D9</f>
        <v>906.039</v>
      </c>
      <c r="E9" s="29">
        <f>'2019年第二批中央资金'!E9+'2019年政府新增债券'!E9+'2019年第二批自治区'!E9+'2019年第三批自治区'!E9+'2020年提前批资金'!E9</f>
        <v>688</v>
      </c>
      <c r="F9" s="29">
        <f>'2019年第二批中央资金'!F9+'2019年政府新增债券'!F9+'2019年第二批自治区'!F9+'2019年第三批自治区'!F9+'2020年提前批资金'!F9</f>
        <v>905.987</v>
      </c>
      <c r="G9" s="30">
        <f t="shared" si="0"/>
        <v>1</v>
      </c>
      <c r="H9" s="29">
        <f>'2019年第二批中央资金'!H9+'2019年政府新增债券'!H9+'2019年第二批自治区'!H9+'2019年第三批自治区'!H9+'2020年提前批资金'!H9</f>
        <v>480</v>
      </c>
      <c r="I9" s="29">
        <f>'2019年第二批中央资金'!I9+'2019年政府新增债券'!I9+'2019年第二批自治区'!I9+'2019年第三批自治区'!I9+'2020年提前批资金'!I9</f>
        <v>574.116</v>
      </c>
      <c r="J9" s="30">
        <f t="shared" si="1"/>
        <v>0.697674418604651</v>
      </c>
      <c r="K9" s="29">
        <f>'2019年第二批中央资金'!K9+'2019年政府新增债券'!K9+'2019年第二批自治区'!K9+'2019年第三批自治区'!K9+'2020年提前批资金'!K9</f>
        <v>35324.267068</v>
      </c>
      <c r="L9" s="29">
        <f>'2019年第二批中央资金'!L9+'2019年政府新增债券'!L9+'2019年第二批自治区'!L9+'2019年第三批自治区'!L9+'2020年提前批资金'!L9</f>
        <v>35312.267068</v>
      </c>
      <c r="M9" s="29">
        <f>'2019年第二批中央资金'!M9+'2019年政府新增债券'!M9+'2019年第二批自治区'!M9+'2019年第三批自治区'!M9+'2020年提前批资金'!M9</f>
        <v>18361.424168</v>
      </c>
      <c r="N9" s="29">
        <f>'2019年第二批中央资金'!N9+'2019年政府新增债券'!N9+'2019年第二批自治区'!N9+'2019年第三批自治区'!N9+'2020年提前批资金'!N9</f>
        <v>16950.8429</v>
      </c>
      <c r="O9" s="29">
        <f>'2019年第二批中央资金'!O9+'2019年政府新增债券'!O9+'2019年第二批自治区'!O9+'2019年第三批自治区'!O9+'2020年提前批资金'!O9</f>
        <v>12</v>
      </c>
      <c r="P9" s="29">
        <f>'2019年第二批中央资金'!P9+'2019年政府新增债券'!P9+'2019年第二批自治区'!P9+'2019年第三批自治区'!P9+'2020年提前批资金'!P9</f>
        <v>31730.357068</v>
      </c>
      <c r="Q9" s="30">
        <f t="shared" si="2"/>
        <v>0.898259460186912</v>
      </c>
      <c r="R9" s="29">
        <f>'2019年第二批中央资金'!R9+'2019年政府新增债券'!R9+'2019年第二批自治区'!R9+'2019年第三批自治区'!R9+'2020年提前批资金'!R9</f>
        <v>28356.50036</v>
      </c>
      <c r="S9" s="30">
        <f t="shared" si="3"/>
        <v>0.803021236370765</v>
      </c>
      <c r="T9" s="29">
        <f>'2019年第二批中央资金'!T9+'2019年政府新增债券'!T9+'2019年第二批自治区'!T9+'2019年第三批自治区'!T9+'2020年提前批资金'!T9</f>
        <v>551</v>
      </c>
      <c r="U9" s="29">
        <f>'2019年第二批中央资金'!U9+'2019年政府新增债券'!U9+'2019年第二批自治区'!U9+'2019年第三批自治区'!U9+'2020年提前批资金'!U9</f>
        <v>317</v>
      </c>
      <c r="V9" s="29">
        <f>'2019年第二批中央资金'!V9+'2019年政府新增债券'!V9+'2019年第二批自治区'!V9+'2019年第三批自治区'!V9+'2020年提前批资金'!V9</f>
        <v>36</v>
      </c>
      <c r="W9" s="29">
        <f>'2019年第二批中央资金'!W9+'2019年政府新增债券'!W9+'2019年第二批自治区'!W9+'2019年第三批自治区'!W9+'2020年提前批资金'!W9</f>
        <v>208</v>
      </c>
      <c r="X9" s="29">
        <f>'2019年第二批中央资金'!X9+'2019年政府新增债券'!X9+'2019年第二批自治区'!X9+'2019年第三批自治区'!X9+'2020年提前批资金'!X9</f>
        <v>69779</v>
      </c>
      <c r="Y9" s="29">
        <f>'2019年第二批中央资金'!Y9+'2019年政府新增债券'!Y9+'2019年第二批自治区'!Y9+'2019年第三批自治区'!Y9+'2020年提前批资金'!Y9</f>
        <v>261346</v>
      </c>
      <c r="Z9" s="22"/>
    </row>
    <row r="10" s="5" customFormat="1" ht="24" customHeight="1" spans="1:26">
      <c r="A10" s="31"/>
      <c r="B10" s="28" t="s">
        <v>79</v>
      </c>
      <c r="C10" s="29">
        <f>'2019年第二批中央资金'!C10+'2019年政府新增债券'!C10+'2019年第二批自治区'!C10+'2019年第三批自治区'!C10+'2020年提前批资金'!C10</f>
        <v>140</v>
      </c>
      <c r="D10" s="29">
        <f>'2019年第二批中央资金'!D10+'2019年政府新增债券'!D10+'2019年第二批自治区'!D10+'2019年第三批自治区'!D10+'2020年提前批资金'!D10</f>
        <v>230.491</v>
      </c>
      <c r="E10" s="29">
        <f>'2019年第二批中央资金'!E10+'2019年政府新增债券'!E10+'2019年第二批自治区'!E10+'2019年第三批自治区'!E10+'2020年提前批资金'!E10</f>
        <v>140</v>
      </c>
      <c r="F10" s="29">
        <f>'2019年第二批中央资金'!F10+'2019年政府新增债券'!F10+'2019年第二批自治区'!F10+'2019年第三批自治区'!F10+'2020年提前批资金'!F10</f>
        <v>229.939</v>
      </c>
      <c r="G10" s="30">
        <f t="shared" si="0"/>
        <v>1</v>
      </c>
      <c r="H10" s="29">
        <f>'2019年第二批中央资金'!H10+'2019年政府新增债券'!H10+'2019年第二批自治区'!H10+'2019年第三批自治区'!H10+'2020年提前批资金'!H10</f>
        <v>107</v>
      </c>
      <c r="I10" s="29">
        <f>'2019年第二批中央资金'!I10+'2019年政府新增债券'!I10+'2019年第二批自治区'!I10+'2019年第三批自治区'!I10+'2020年提前批资金'!I10</f>
        <v>173.153</v>
      </c>
      <c r="J10" s="30">
        <f t="shared" si="1"/>
        <v>0.764285714285714</v>
      </c>
      <c r="K10" s="29">
        <f>'2019年第二批中央资金'!K10+'2019年政府新增债券'!K10+'2019年第二批自治区'!K10+'2019年第三批自治区'!K10+'2020年提前批资金'!K10</f>
        <v>5276.527774</v>
      </c>
      <c r="L10" s="29">
        <f>'2019年第二批中央资金'!L10+'2019年政府新增债券'!L10+'2019年第二批自治区'!L10+'2019年第三批自治区'!L10+'2020年提前批资金'!L10</f>
        <v>5276.527774</v>
      </c>
      <c r="M10" s="29">
        <f>'2019年第二批中央资金'!M10+'2019年政府新增债券'!M10+'2019年第二批自治区'!M10+'2019年第三批自治区'!M10+'2020年提前批资金'!M10</f>
        <v>1486.320774</v>
      </c>
      <c r="N10" s="29">
        <f>'2019年第二批中央资金'!N10+'2019年政府新增债券'!N10+'2019年第二批自治区'!N10+'2019年第三批自治区'!N10+'2020年提前批资金'!N10</f>
        <v>3790.207</v>
      </c>
      <c r="O10" s="29">
        <f>'2019年第二批中央资金'!O10+'2019年政府新增债券'!O10+'2019年第二批自治区'!O10+'2019年第三批自治区'!O10+'2020年提前批资金'!O10</f>
        <v>0</v>
      </c>
      <c r="P10" s="29">
        <f>'2019年第二批中央资金'!P10+'2019年政府新增债券'!P10+'2019年第二批自治区'!P10+'2019年第三批自治区'!P10+'2020年提前批资金'!P10</f>
        <v>5029.397774</v>
      </c>
      <c r="Q10" s="30">
        <f t="shared" si="2"/>
        <v>0.953164275715987</v>
      </c>
      <c r="R10" s="29">
        <f>'2019年第二批中央资金'!R10+'2019年政府新增债券'!R10+'2019年第二批自治区'!R10+'2019年第三批自治区'!R10+'2020年提前批资金'!R10</f>
        <v>4261.629654</v>
      </c>
      <c r="S10" s="30">
        <f t="shared" si="3"/>
        <v>0.807657959273731</v>
      </c>
      <c r="T10" s="29">
        <f>'2019年第二批中央资金'!T10+'2019年政府新增债券'!T10+'2019年第二批自治区'!T10+'2019年第三批自治区'!T10+'2020年提前批资金'!T10</f>
        <v>114</v>
      </c>
      <c r="U10" s="29">
        <f>'2019年第二批中央资金'!U10+'2019年政府新增债券'!U10+'2019年第二批自治区'!U10+'2019年第三批自治区'!U10+'2020年提前批资金'!U10</f>
        <v>71</v>
      </c>
      <c r="V10" s="29">
        <f>'2019年第二批中央资金'!V10+'2019年政府新增债券'!V10+'2019年第二批自治区'!V10+'2019年第三批自治区'!V10+'2020年提前批资金'!V10</f>
        <v>7</v>
      </c>
      <c r="W10" s="29">
        <f>'2019年第二批中央资金'!W10+'2019年政府新增债券'!W10+'2019年第二批自治区'!W10+'2019年第三批自治区'!W10+'2020年提前批资金'!W10</f>
        <v>38</v>
      </c>
      <c r="X10" s="29">
        <f>'2019年第二批中央资金'!X10+'2019年政府新增债券'!X10+'2019年第二批自治区'!X10+'2019年第三批自治区'!X10+'2020年提前批资金'!X10</f>
        <v>20972</v>
      </c>
      <c r="Y10" s="29">
        <f>'2019年第二批中央资金'!Y10+'2019年政府新增债券'!Y10+'2019年第二批自治区'!Y10+'2019年第三批自治区'!Y10+'2020年提前批资金'!Y10</f>
        <v>77253</v>
      </c>
      <c r="Z10" s="47"/>
    </row>
    <row r="11" s="5" customFormat="1" ht="24" customHeight="1" spans="1:26">
      <c r="A11" s="31"/>
      <c r="B11" s="28" t="s">
        <v>80</v>
      </c>
      <c r="C11" s="29">
        <f>'2019年第二批中央资金'!C11+'2019年政府新增债券'!C11+'2019年第二批自治区'!C11+'2019年第三批自治区'!C11+'2020年提前批资金'!C11</f>
        <v>548</v>
      </c>
      <c r="D11" s="29">
        <f>'2019年第二批中央资金'!D11+'2019年政府新增债券'!D11+'2019年第二批自治区'!D11+'2019年第三批自治区'!D11+'2020年提前批资金'!D11</f>
        <v>675.548</v>
      </c>
      <c r="E11" s="29">
        <f>'2019年第二批中央资金'!E11+'2019年政府新增债券'!E11+'2019年第二批自治区'!E11+'2019年第三批自治区'!E11+'2020年提前批资金'!E11</f>
        <v>548</v>
      </c>
      <c r="F11" s="29">
        <f>'2019年第二批中央资金'!F11+'2019年政府新增债券'!F11+'2019年第二批自治区'!F11+'2019年第三批自治区'!F11+'2020年提前批资金'!F11</f>
        <v>676.048</v>
      </c>
      <c r="G11" s="30">
        <f t="shared" si="0"/>
        <v>1</v>
      </c>
      <c r="H11" s="29">
        <f>'2019年第二批中央资金'!H11+'2019年政府新增债券'!H11+'2019年第二批自治区'!H11+'2019年第三批自治区'!H11+'2020年提前批资金'!H11</f>
        <v>373</v>
      </c>
      <c r="I11" s="29">
        <f>'2019年第二批中央资金'!I11+'2019年政府新增债券'!I11+'2019年第二批自治区'!I11+'2019年第三批自治区'!I11+'2020年提前批资金'!I11</f>
        <v>400.963</v>
      </c>
      <c r="J11" s="30">
        <f t="shared" si="1"/>
        <v>0.680656934306569</v>
      </c>
      <c r="K11" s="29">
        <f>'2019年第二批中央资金'!K11+'2019年政府新增债券'!K11+'2019年第二批自治区'!K11+'2019年第三批自治区'!K11+'2020年提前批资金'!K11</f>
        <v>30047.739294</v>
      </c>
      <c r="L11" s="29">
        <f>'2019年第二批中央资金'!L11+'2019年政府新增债券'!L11+'2019年第二批自治区'!L11+'2019年第三批自治区'!L11+'2020年提前批资金'!L11</f>
        <v>30035.739294</v>
      </c>
      <c r="M11" s="29">
        <f>'2019年第二批中央资金'!M11+'2019年政府新增债券'!M11+'2019年第二批自治区'!M11+'2019年第三批自治区'!M11+'2020年提前批资金'!M11</f>
        <v>16875.103394</v>
      </c>
      <c r="N11" s="29">
        <f>'2019年第二批中央资金'!N11+'2019年政府新增债券'!N11+'2019年第二批自治区'!N11+'2019年第三批自治区'!N11+'2020年提前批资金'!N11</f>
        <v>13160.6359</v>
      </c>
      <c r="O11" s="29">
        <f>'2019年第二批中央资金'!O11+'2019年政府新增债券'!O11+'2019年第二批自治区'!O11+'2019年第三批自治区'!O11+'2020年提前批资金'!O11</f>
        <v>12</v>
      </c>
      <c r="P11" s="29">
        <f>'2019年第二批中央资金'!P11+'2019年政府新增债券'!P11+'2019年第二批自治区'!P11+'2019年第三批自治区'!P11+'2020年提前批资金'!P11</f>
        <v>26700.959294</v>
      </c>
      <c r="Q11" s="30">
        <f t="shared" si="2"/>
        <v>0.888617910077904</v>
      </c>
      <c r="R11" s="29">
        <f>'2019年第二批中央资金'!R11+'2019年政府新增债券'!R11+'2019年第二批自治区'!R11+'2019年第三批自治区'!R11+'2020年提前批资金'!R11</f>
        <v>24094.870706</v>
      </c>
      <c r="S11" s="30">
        <f t="shared" si="3"/>
        <v>0.802206680186935</v>
      </c>
      <c r="T11" s="29">
        <f>'2019年第二批中央资金'!T11+'2019年政府新增债券'!T11+'2019年第二批自治区'!T11+'2019年第三批自治区'!T11+'2020年提前批资金'!T11</f>
        <v>437</v>
      </c>
      <c r="U11" s="29">
        <f>'2019年第二批中央资金'!U11+'2019年政府新增债券'!U11+'2019年第二批自治区'!U11+'2019年第三批自治区'!U11+'2020年提前批资金'!U11</f>
        <v>246</v>
      </c>
      <c r="V11" s="29">
        <f>'2019年第二批中央资金'!V11+'2019年政府新增债券'!V11+'2019年第二批自治区'!V11+'2019年第三批自治区'!V11+'2020年提前批资金'!V11</f>
        <v>29</v>
      </c>
      <c r="W11" s="29">
        <f>'2019年第二批中央资金'!W11+'2019年政府新增债券'!W11+'2019年第二批自治区'!W11+'2019年第三批自治区'!W11+'2020年提前批资金'!W11</f>
        <v>170</v>
      </c>
      <c r="X11" s="29">
        <f>'2019年第二批中央资金'!X11+'2019年政府新增债券'!X11+'2019年第二批自治区'!X11+'2019年第三批自治区'!X11+'2020年提前批资金'!X11</f>
        <v>48807</v>
      </c>
      <c r="Y11" s="29">
        <f>'2019年第二批中央资金'!Y11+'2019年政府新增债券'!Y11+'2019年第二批自治区'!Y11+'2019年第三批自治区'!Y11+'2020年提前批资金'!Y11</f>
        <v>184093</v>
      </c>
      <c r="Z11" s="47"/>
    </row>
    <row r="12" s="5" customFormat="1" ht="24" customHeight="1" spans="1:26">
      <c r="A12" s="31"/>
      <c r="B12" s="28" t="s">
        <v>48</v>
      </c>
      <c r="C12" s="29">
        <f>'2019年第二批中央资金'!C12+'2019年政府新增债券'!C12+'2019年第二批自治区'!C12+'2019年第三批自治区'!C12+'2020年提前批资金'!C12</f>
        <v>113</v>
      </c>
      <c r="D12" s="29">
        <f>'2019年第二批中央资金'!D12+'2019年政府新增债券'!D12+'2019年第二批自治区'!D12+'2019年第三批自治区'!D12+'2020年提前批资金'!D12</f>
        <v>2274.2</v>
      </c>
      <c r="E12" s="29">
        <f>'2019年第二批中央资金'!E12+'2019年政府新增债券'!E12+'2019年第二批自治区'!E12+'2019年第三批自治区'!E12+'2020年提前批资金'!E12</f>
        <v>113</v>
      </c>
      <c r="F12" s="29">
        <f>'2019年第二批中央资金'!F12+'2019年政府新增债券'!F12+'2019年第二批自治区'!F12+'2019年第三批自治区'!F12+'2020年提前批资金'!F12</f>
        <v>2274.2</v>
      </c>
      <c r="G12" s="30">
        <f t="shared" si="0"/>
        <v>1</v>
      </c>
      <c r="H12" s="29">
        <f>'2019年第二批中央资金'!H12+'2019年政府新增债券'!H12+'2019年第二批自治区'!H12+'2019年第三批自治区'!H12+'2020年提前批资金'!H12</f>
        <v>71</v>
      </c>
      <c r="I12" s="29">
        <f>'2019年第二批中央资金'!I12+'2019年政府新增债券'!I12+'2019年第二批自治区'!I12+'2019年第三批自治区'!I12+'2020年提前批资金'!I12</f>
        <v>1613.62</v>
      </c>
      <c r="J12" s="30">
        <f t="shared" si="1"/>
        <v>0.628318584070796</v>
      </c>
      <c r="K12" s="29">
        <f>'2019年第二批中央资金'!K12+'2019年政府新增债券'!K12+'2019年第二批自治区'!K12+'2019年第三批自治区'!K12+'2020年提前批资金'!K12</f>
        <v>5726.38697</v>
      </c>
      <c r="L12" s="29">
        <f>'2019年第二批中央资金'!L12+'2019年政府新增债券'!L12+'2019年第二批自治区'!L12+'2019年第三批自治区'!L12+'2020年提前批资金'!L12</f>
        <v>5494.38697</v>
      </c>
      <c r="M12" s="29">
        <f>'2019年第二批中央资金'!M12+'2019年政府新增债券'!M12+'2019年第二批自治区'!M12+'2019年第三批自治区'!M12+'2020年提前批资金'!M12</f>
        <v>2185.98557</v>
      </c>
      <c r="N12" s="29">
        <f>'2019年第二批中央资金'!N12+'2019年政府新增债券'!N12+'2019年第二批自治区'!N12+'2019年第三批自治区'!N12+'2020年提前批资金'!N12</f>
        <v>3308.4014</v>
      </c>
      <c r="O12" s="29">
        <f>'2019年第二批中央资金'!O12+'2019年政府新增债券'!O12+'2019年第二批自治区'!O12+'2019年第三批自治区'!O12+'2020年提前批资金'!O12</f>
        <v>232</v>
      </c>
      <c r="P12" s="29">
        <f>'2019年第二批中央资金'!P12+'2019年政府新增债券'!P12+'2019年第二批自治区'!P12+'2019年第三批自治区'!P12+'2020年提前批资金'!P12</f>
        <v>5382.83697</v>
      </c>
      <c r="Q12" s="30">
        <f t="shared" si="2"/>
        <v>0.940005800900319</v>
      </c>
      <c r="R12" s="29">
        <f>'2019年第二批中央资金'!R12+'2019年政府新增债券'!R12+'2019年第二批自治区'!R12+'2019年第三批自治区'!R12+'2020年提前批资金'!R12</f>
        <v>4461.08912</v>
      </c>
      <c r="S12" s="30">
        <f t="shared" si="3"/>
        <v>0.811935734479219</v>
      </c>
      <c r="T12" s="29">
        <f>'2019年第二批中央资金'!T12+'2019年政府新增债券'!T12+'2019年第二批自治区'!T12+'2019年第三批自治区'!T12+'2020年提前批资金'!T12</f>
        <v>108</v>
      </c>
      <c r="U12" s="29">
        <f>'2019年第二批中央资金'!U12+'2019年政府新增债券'!U12+'2019年第二批自治区'!U12+'2019年第三批自治区'!U12+'2020年提前批资金'!U12</f>
        <v>79</v>
      </c>
      <c r="V12" s="29">
        <f>'2019年第二批中央资金'!V12+'2019年政府新增债券'!V12+'2019年第二批自治区'!V12+'2019年第三批自治区'!V12+'2020年提前批资金'!V12</f>
        <v>11</v>
      </c>
      <c r="W12" s="29">
        <f>'2019年第二批中央资金'!W12+'2019年政府新增债券'!W12+'2019年第二批自治区'!W12+'2019年第三批自治区'!W12+'2020年提前批资金'!W12</f>
        <v>18</v>
      </c>
      <c r="X12" s="29">
        <f>'2019年第二批中央资金'!X12+'2019年政府新增债券'!X12+'2019年第二批自治区'!X12+'2019年第三批自治区'!X12+'2020年提前批资金'!X12</f>
        <v>15199</v>
      </c>
      <c r="Y12" s="29">
        <f>'2019年第二批中央资金'!Y12+'2019年政府新增债券'!Y12+'2019年第二批自治区'!Y12+'2019年第三批自治区'!Y12+'2020年提前批资金'!Y12</f>
        <v>57463</v>
      </c>
      <c r="Z12" s="47"/>
    </row>
    <row r="13" s="5" customFormat="1" ht="24" customHeight="1" spans="1:26">
      <c r="A13" s="31"/>
      <c r="B13" s="32" t="s">
        <v>49</v>
      </c>
      <c r="C13" s="29">
        <f>'2019年第二批中央资金'!C13+'2019年政府新增债券'!C13+'2019年第二批自治区'!C13+'2019年第三批自治区'!C13+'2020年提前批资金'!C13</f>
        <v>411</v>
      </c>
      <c r="D13" s="29">
        <f>'2019年第二批中央资金'!D13+'2019年政府新增债券'!D13+'2019年第二批自治区'!D13+'2019年第三批自治区'!D13+'2020年提前批资金'!D13</f>
        <v>148.13</v>
      </c>
      <c r="E13" s="29">
        <f>'2019年第二批中央资金'!E13+'2019年政府新增债券'!E13+'2019年第二批自治区'!E13+'2019年第三批自治区'!E13+'2020年提前批资金'!E13</f>
        <v>411</v>
      </c>
      <c r="F13" s="29">
        <f>'2019年第二批中央资金'!F13+'2019年政府新增债券'!F13+'2019年第二批自治区'!F13+'2019年第三批自治区'!F13+'2020年提前批资金'!F13</f>
        <v>148.13</v>
      </c>
      <c r="G13" s="30">
        <f t="shared" si="0"/>
        <v>1</v>
      </c>
      <c r="H13" s="29">
        <f>'2019年第二批中央资金'!H13+'2019年政府新增债券'!H13+'2019年第二批自治区'!H13+'2019年第三批自治区'!H13+'2020年提前批资金'!H13</f>
        <v>196</v>
      </c>
      <c r="I13" s="29">
        <f>'2019年第二批中央资金'!I13+'2019年政府新增债券'!I13+'2019年第二批自治区'!I13+'2019年第三批自治区'!I13+'2020年提前批资金'!I13</f>
        <v>148.13</v>
      </c>
      <c r="J13" s="30">
        <f t="shared" si="1"/>
        <v>0.476885644768856</v>
      </c>
      <c r="K13" s="29">
        <f>'2019年第二批中央资金'!K13+'2019年政府新增债券'!K13+'2019年第二批自治区'!K13+'2019年第三批自治区'!K13+'2020年提前批资金'!K13</f>
        <v>9631.0046</v>
      </c>
      <c r="L13" s="29">
        <f>'2019年第二批中央资金'!L13+'2019年政府新增债券'!L13+'2019年第二批自治区'!L13+'2019年第三批自治区'!L13+'2020年提前批资金'!L13</f>
        <v>9631.0046</v>
      </c>
      <c r="M13" s="29">
        <f>'2019年第二批中央资金'!M13+'2019年政府新增债券'!M13+'2019年第二批自治区'!M13+'2019年第三批自治区'!M13+'2020年提前批资金'!M13</f>
        <v>5466.255</v>
      </c>
      <c r="N13" s="29">
        <f>'2019年第二批中央资金'!N13+'2019年政府新增债券'!N13+'2019年第二批自治区'!N13+'2019年第三批自治区'!N13+'2020年提前批资金'!N13</f>
        <v>4164.7496</v>
      </c>
      <c r="O13" s="29">
        <f>'2019年第二批中央资金'!O13+'2019年政府新增债券'!O13+'2019年第二批自治区'!O13+'2019年第三批自治区'!O13+'2020年提前批资金'!O13</f>
        <v>0</v>
      </c>
      <c r="P13" s="29">
        <f>'2019年第二批中央资金'!P13+'2019年政府新增债券'!P13+'2019年第二批自治区'!P13+'2019年第三批自治区'!P13+'2020年提前批资金'!P13</f>
        <v>7542.1826</v>
      </c>
      <c r="Q13" s="30">
        <f t="shared" si="2"/>
        <v>0.783114837262148</v>
      </c>
      <c r="R13" s="29">
        <f>'2019年第二批中央资金'!R13+'2019年政府新增债券'!R13+'2019年第二批自治区'!R13+'2019年第三批自治区'!R13+'2020年提前批资金'!R13</f>
        <v>6083.475724</v>
      </c>
      <c r="S13" s="30">
        <f t="shared" si="3"/>
        <v>0.631655364799639</v>
      </c>
      <c r="T13" s="29">
        <f>'2019年第二批中央资金'!T13+'2019年政府新增债券'!T13+'2019年第二批自治区'!T13+'2019年第三批自治区'!T13+'2020年提前批资金'!T13</f>
        <v>313</v>
      </c>
      <c r="U13" s="29">
        <f>'2019年第二批中央资金'!U13+'2019年政府新增债券'!U13+'2019年第二批自治区'!U13+'2019年第三批自治区'!U13+'2020年提前批资金'!U13</f>
        <v>250</v>
      </c>
      <c r="V13" s="29">
        <f>'2019年第二批中央资金'!V13+'2019年政府新增债券'!V13+'2019年第二批自治区'!V13+'2019年第三批自治区'!V13+'2020年提前批资金'!V13</f>
        <v>20</v>
      </c>
      <c r="W13" s="29">
        <f>'2019年第二批中央资金'!W13+'2019年政府新增债券'!W13+'2019年第二批自治区'!W13+'2019年第三批自治区'!W13+'2020年提前批资金'!W13</f>
        <v>55</v>
      </c>
      <c r="X13" s="29">
        <f>'2019年第二批中央资金'!X13+'2019年政府新增债券'!X13+'2019年第二批自治区'!X13+'2019年第三批自治区'!X13+'2020年提前批资金'!X13</f>
        <v>37369</v>
      </c>
      <c r="Y13" s="29">
        <f>'2019年第二批中央资金'!Y13+'2019年政府新增债券'!Y13+'2019年第二批自治区'!Y13+'2019年第三批自治区'!Y13+'2020年提前批资金'!Y13</f>
        <v>145126</v>
      </c>
      <c r="Z13" s="47"/>
    </row>
    <row r="14" s="5" customFormat="1" ht="24" customHeight="1" spans="1:26">
      <c r="A14" s="31"/>
      <c r="B14" s="28" t="s">
        <v>50</v>
      </c>
      <c r="C14" s="29">
        <f>'2019年第二批中央资金'!C14+'2019年政府新增债券'!C14+'2019年第二批自治区'!C14+'2019年第三批自治区'!C14+'2020年提前批资金'!C14</f>
        <v>1083</v>
      </c>
      <c r="D14" s="29">
        <f>'2019年第二批中央资金'!D14+'2019年政府新增债券'!D14+'2019年第二批自治区'!D14+'2019年第三批自治区'!D14+'2020年提前批资金'!D14</f>
        <v>0</v>
      </c>
      <c r="E14" s="29">
        <f>'2019年第二批中央资金'!E14+'2019年政府新增债券'!E14+'2019年第二批自治区'!E14+'2019年第三批自治区'!E14+'2020年提前批资金'!E14</f>
        <v>1083</v>
      </c>
      <c r="F14" s="29">
        <f>'2019年第二批中央资金'!F14+'2019年政府新增债券'!F14+'2019年第二批自治区'!F14+'2019年第三批自治区'!F14+'2020年提前批资金'!F14</f>
        <v>0</v>
      </c>
      <c r="G14" s="30">
        <f t="shared" si="0"/>
        <v>1</v>
      </c>
      <c r="H14" s="29">
        <f>'2019年第二批中央资金'!H14+'2019年政府新增债券'!H14+'2019年第二批自治区'!H14+'2019年第三批自治区'!H14+'2020年提前批资金'!H14</f>
        <v>688</v>
      </c>
      <c r="I14" s="29">
        <f>'2019年第二批中央资金'!I14+'2019年政府新增债券'!I14+'2019年第二批自治区'!I14+'2019年第三批自治区'!I14+'2020年提前批资金'!I14</f>
        <v>0</v>
      </c>
      <c r="J14" s="30">
        <f t="shared" si="1"/>
        <v>0.635272391505079</v>
      </c>
      <c r="K14" s="29">
        <f>'2019年第二批中央资金'!K14+'2019年政府新增债券'!K14+'2019年第二批自治区'!K14+'2019年第三批自治区'!K14+'2020年提前批资金'!K14</f>
        <v>32877.585052</v>
      </c>
      <c r="L14" s="29">
        <f>'2019年第二批中央资金'!L14+'2019年政府新增债券'!L14+'2019年第二批自治区'!L14+'2019年第三批自治区'!L14+'2020年提前批资金'!L14</f>
        <v>32283.585052</v>
      </c>
      <c r="M14" s="29">
        <f>'2019年第二批中央资金'!M14+'2019年政府新增债券'!M14+'2019年第二批自治区'!M14+'2019年第三批自治区'!M14+'2020年提前批资金'!M14</f>
        <v>12662.380652</v>
      </c>
      <c r="N14" s="29">
        <f>'2019年第二批中央资金'!N14+'2019年政府新增债券'!N14+'2019年第二批自治区'!N14+'2019年第三批自治区'!N14+'2020年提前批资金'!N14</f>
        <v>19621.2044</v>
      </c>
      <c r="O14" s="29">
        <f>'2019年第二批中央资金'!O14+'2019年政府新增债券'!O14+'2019年第二批自治区'!O14+'2019年第三批自治区'!O14+'2020年提前批资金'!O14</f>
        <v>594</v>
      </c>
      <c r="P14" s="29">
        <f>'2019年第二批中央资金'!P14+'2019年政府新增债券'!P14+'2019年第二批自治区'!P14+'2019年第三批自治区'!P14+'2020年提前批资金'!P14</f>
        <v>26442.350052</v>
      </c>
      <c r="Q14" s="30">
        <f t="shared" si="2"/>
        <v>0.804266797886102</v>
      </c>
      <c r="R14" s="29">
        <f>'2019年第二批中央资金'!R14+'2019年政府新增债券'!R14+'2019年第二批自治区'!R14+'2019年第三批自治区'!R14+'2020年提前批资金'!R14</f>
        <v>23379.488374</v>
      </c>
      <c r="S14" s="30">
        <f t="shared" si="3"/>
        <v>0.724191205417306</v>
      </c>
      <c r="T14" s="29">
        <f>'2019年第二批中央资金'!T14+'2019年政府新增债券'!T14+'2019年第二批自治区'!T14+'2019年第三批自治区'!T14+'2020年提前批资金'!T14</f>
        <v>506</v>
      </c>
      <c r="U14" s="29">
        <f>'2019年第二批中央资金'!U14+'2019年政府新增债券'!U14+'2019年第二批自治区'!U14+'2019年第三批自治区'!U14+'2020年提前批资金'!U14</f>
        <v>390</v>
      </c>
      <c r="V14" s="29">
        <f>'2019年第二批中央资金'!V14+'2019年政府新增债券'!V14+'2019年第二批自治区'!V14+'2019年第三批自治区'!V14+'2020年提前批资金'!V14</f>
        <v>60</v>
      </c>
      <c r="W14" s="29">
        <f>'2019年第二批中央资金'!W14+'2019年政府新增债券'!W14+'2019年第二批自治区'!W14+'2019年第三批自治区'!W14+'2020年提前批资金'!W14</f>
        <v>85</v>
      </c>
      <c r="X14" s="29">
        <f>'2019年第二批中央资金'!X14+'2019年政府新增债券'!X14+'2019年第二批自治区'!X14+'2019年第三批自治区'!X14+'2020年提前批资金'!X14</f>
        <v>88274</v>
      </c>
      <c r="Y14" s="29">
        <f>'2019年第二批中央资金'!Y14+'2019年政府新增债券'!Y14+'2019年第二批自治区'!Y14+'2019年第三批自治区'!Y14+'2020年提前批资金'!Y14</f>
        <v>323946</v>
      </c>
      <c r="Z14" s="47"/>
    </row>
    <row r="15" s="6" customFormat="1" customHeight="1" spans="1:26">
      <c r="A15" s="33" t="s">
        <v>51</v>
      </c>
      <c r="B15" s="34" t="s">
        <v>25</v>
      </c>
      <c r="C15" s="25">
        <f>'2019年第二批中央资金'!C15+'2019年政府新增债券'!C15+'2019年第二批自治区'!C15+'2019年第三批自治区'!C15+'2020年提前批资金'!C15</f>
        <v>563</v>
      </c>
      <c r="D15" s="25">
        <f>'2019年第二批中央资金'!D15+'2019年政府新增债券'!D15+'2019年第二批自治区'!D15+'2019年第三批自治区'!D15+'2020年提前批资金'!D15</f>
        <v>237.545</v>
      </c>
      <c r="E15" s="25">
        <f>'2019年第二批中央资金'!E15+'2019年政府新增债券'!E15+'2019年第二批自治区'!E15+'2019年第三批自治区'!E15+'2020年提前批资金'!E15</f>
        <v>563</v>
      </c>
      <c r="F15" s="25">
        <f>'2019年第二批中央资金'!F15+'2019年政府新增债券'!F15+'2019年第二批自治区'!F15+'2019年第三批自治区'!F15+'2020年提前批资金'!F15</f>
        <v>237.545</v>
      </c>
      <c r="G15" s="26">
        <f t="shared" si="0"/>
        <v>1</v>
      </c>
      <c r="H15" s="25">
        <f>'2019年第二批中央资金'!H15+'2019年政府新增债券'!H15+'2019年第二批自治区'!H15+'2019年第三批自治区'!H15+'2020年提前批资金'!H15</f>
        <v>405</v>
      </c>
      <c r="I15" s="25">
        <f>'2019年第二批中央资金'!I15+'2019年政府新增债券'!I15+'2019年第二批自治区'!I15+'2019年第三批自治区'!I15+'2020年提前批资金'!I15</f>
        <v>98.55</v>
      </c>
      <c r="J15" s="26">
        <f t="shared" si="1"/>
        <v>0.719360568383659</v>
      </c>
      <c r="K15" s="25">
        <f>'2019年第二批中央资金'!K15+'2019年政府新增债券'!K15+'2019年第二批自治区'!K15+'2019年第三批自治区'!K15+'2020年提前批资金'!K15</f>
        <v>11481.49</v>
      </c>
      <c r="L15" s="25">
        <f>'2019年第二批中央资金'!L15+'2019年政府新增债券'!L15+'2019年第二批自治区'!L15+'2019年第三批自治区'!L15+'2020年提前批资金'!L15</f>
        <v>11481.49</v>
      </c>
      <c r="M15" s="25">
        <f>'2019年第二批中央资金'!M15+'2019年政府新增债券'!M15+'2019年第二批自治区'!M15+'2019年第三批自治区'!M15+'2020年提前批资金'!M15</f>
        <v>6630.52</v>
      </c>
      <c r="N15" s="25">
        <f>'2019年第二批中央资金'!N15+'2019年政府新增债券'!N15+'2019年第二批自治区'!N15+'2019年第三批自治区'!N15+'2020年提前批资金'!N15</f>
        <v>4850.97</v>
      </c>
      <c r="O15" s="25">
        <f>'2019年第二批中央资金'!O15+'2019年政府新增债券'!O15+'2019年第二批自治区'!O15+'2019年第三批自治区'!O15+'2020年提前批资金'!O15</f>
        <v>0</v>
      </c>
      <c r="P15" s="25">
        <f>'2019年第二批中央资金'!P15+'2019年政府新增债券'!P15+'2019年第二批自治区'!P15+'2019年第三批自治区'!P15+'2020年提前批资金'!P15</f>
        <v>10124.62</v>
      </c>
      <c r="Q15" s="26">
        <f t="shared" si="2"/>
        <v>0.881821087681129</v>
      </c>
      <c r="R15" s="25">
        <f>'2019年第二批中央资金'!R15+'2019年政府新增债券'!R15+'2019年第二批自治区'!R15+'2019年第三批自治区'!R15+'2020年提前批资金'!R15</f>
        <v>8537.0448</v>
      </c>
      <c r="S15" s="26">
        <f t="shared" si="3"/>
        <v>0.743548511560782</v>
      </c>
      <c r="T15" s="25">
        <f>'2019年第二批中央资金'!T15+'2019年政府新增债券'!T15+'2019年第二批自治区'!T15+'2019年第三批自治区'!T15+'2020年提前批资金'!T15</f>
        <v>372</v>
      </c>
      <c r="U15" s="25">
        <f>'2019年第二批中央资金'!U15+'2019年政府新增债券'!U15+'2019年第二批自治区'!U15+'2019年第三批自治区'!U15+'2020年提前批资金'!U15</f>
        <v>212</v>
      </c>
      <c r="V15" s="25">
        <f>'2019年第二批中央资金'!V15+'2019年政府新增债券'!V15+'2019年第二批自治区'!V15+'2019年第三批自治区'!V15+'2020年提前批资金'!V15</f>
        <v>0</v>
      </c>
      <c r="W15" s="25">
        <f>'2019年第二批中央资金'!W15+'2019年政府新增债券'!W15+'2019年第二批自治区'!W15+'2019年第三批自治区'!W15+'2020年提前批资金'!W15</f>
        <v>167</v>
      </c>
      <c r="X15" s="25">
        <f>'2019年第二批中央资金'!X15+'2019年政府新增债券'!X15+'2019年第二批自治区'!X15+'2019年第三批自治区'!X15+'2020年提前批资金'!X15</f>
        <v>41887</v>
      </c>
      <c r="Y15" s="25">
        <f>'2019年第二批中央资金'!Y15+'2019年政府新增债券'!Y15+'2019年第二批自治区'!Y15+'2019年第三批自治区'!Y15+'2020年提前批资金'!Y15</f>
        <v>161315</v>
      </c>
      <c r="Z15" s="48">
        <f>'2019年第二批自治区'!Z15+'2019年第三批自治区'!Z15+'2019年政府新增债券'!Z15+'2020年提前批资金'!Z15</f>
        <v>0</v>
      </c>
    </row>
    <row r="16" s="7" customFormat="1" customHeight="1" spans="1:26">
      <c r="A16" s="35"/>
      <c r="B16" s="28" t="s">
        <v>52</v>
      </c>
      <c r="C16" s="29">
        <f>'2019年第二批中央资金'!C16+'2019年政府新增债券'!C16+'2019年第二批自治区'!C16+'2019年第三批自治区'!C16+'2020年提前批资金'!C16</f>
        <v>161</v>
      </c>
      <c r="D16" s="29">
        <f>'2019年第二批中央资金'!D16+'2019年政府新增债券'!D16+'2019年第二批自治区'!D16+'2019年第三批自治区'!D16+'2020年提前批资金'!D16</f>
        <v>203.745</v>
      </c>
      <c r="E16" s="29">
        <f>'2019年第二批中央资金'!E16+'2019年政府新增债券'!E16+'2019年第二批自治区'!E16+'2019年第三批自治区'!E16+'2020年提前批资金'!E16</f>
        <v>161</v>
      </c>
      <c r="F16" s="29">
        <f>'2019年第二批中央资金'!F16+'2019年政府新增债券'!F16+'2019年第二批自治区'!F16+'2019年第三批自治区'!F16+'2020年提前批资金'!F16</f>
        <v>203.745</v>
      </c>
      <c r="G16" s="30">
        <f t="shared" si="0"/>
        <v>1</v>
      </c>
      <c r="H16" s="29">
        <f>'2019年第二批中央资金'!H16+'2019年政府新增债券'!H16+'2019年第二批自治区'!H16+'2019年第三批自治区'!H16+'2020年提前批资金'!H16</f>
        <v>96</v>
      </c>
      <c r="I16" s="29">
        <f>'2019年第二批中央资金'!I16+'2019年政府新增债券'!I16+'2019年第二批自治区'!I16+'2019年第三批自治区'!I16+'2020年提前批资金'!I16</f>
        <v>98.45</v>
      </c>
      <c r="J16" s="30">
        <f t="shared" si="1"/>
        <v>0.596273291925466</v>
      </c>
      <c r="K16" s="29">
        <f>'2019年第二批中央资金'!K16+'2019年政府新增债券'!K16+'2019年第二批自治区'!K16+'2019年第三批自治区'!K16+'2020年提前批资金'!K16</f>
        <v>7088.69</v>
      </c>
      <c r="L16" s="29">
        <f>'2019年第二批中央资金'!L16+'2019年政府新增债券'!L16+'2019年第二批自治区'!L16+'2019年第三批自治区'!L16+'2020年提前批资金'!L16</f>
        <v>7088.69</v>
      </c>
      <c r="M16" s="29">
        <f>'2019年第二批中央资金'!M16+'2019年政府新增债券'!M16+'2019年第二批自治区'!M16+'2019年第三批自治区'!M16+'2020年提前批资金'!M16</f>
        <v>4131.92</v>
      </c>
      <c r="N16" s="29">
        <f>'2019年第二批中央资金'!N16+'2019年政府新增债券'!N16+'2019年第二批自治区'!N16+'2019年第三批自治区'!N16+'2020年提前批资金'!N16</f>
        <v>2956.77</v>
      </c>
      <c r="O16" s="29">
        <f>'2019年第二批中央资金'!O16+'2019年政府新增债券'!O16+'2019年第二批自治区'!O16+'2019年第三批自治区'!O16+'2020年提前批资金'!O16</f>
        <v>0</v>
      </c>
      <c r="P16" s="29">
        <f>'2019年第二批中央资金'!P16+'2019年政府新增债券'!P16+'2019年第二批自治区'!P16+'2019年第三批自治区'!P16+'2020年提前批资金'!P16</f>
        <v>6393.36</v>
      </c>
      <c r="Q16" s="30">
        <f t="shared" si="2"/>
        <v>0.901909943868331</v>
      </c>
      <c r="R16" s="29">
        <f>'2019年第二批中央资金'!R16+'2019年政府新增债券'!R16+'2019年第二批自治区'!R16+'2019年第三批自治区'!R16+'2020年提前批资金'!R16</f>
        <v>5350.04</v>
      </c>
      <c r="S16" s="30">
        <f t="shared" si="3"/>
        <v>0.754729011989521</v>
      </c>
      <c r="T16" s="29">
        <f>'2019年第二批中央资金'!T16+'2019年政府新增债券'!T16+'2019年第二批自治区'!T16+'2019年第三批自治区'!T16+'2020年提前批资金'!T16</f>
        <v>139</v>
      </c>
      <c r="U16" s="29">
        <f>'2019年第二批中央资金'!U16+'2019年政府新增债券'!U16+'2019年第二批自治区'!U16+'2019年第三批自治区'!U16+'2020年提前批资金'!U16</f>
        <v>70</v>
      </c>
      <c r="V16" s="29">
        <f>'2019年第二批中央资金'!V16+'2019年政府新增债券'!V16+'2019年第二批自治区'!V16+'2019年第三批自治区'!V16+'2020年提前批资金'!V16</f>
        <v>0</v>
      </c>
      <c r="W16" s="29">
        <f>'2019年第二批中央资金'!W16+'2019年政府新增债券'!W16+'2019年第二批自治区'!W16+'2019年第三批自治区'!W16+'2020年提前批资金'!W16</f>
        <v>72</v>
      </c>
      <c r="X16" s="29">
        <f>'2019年第二批中央资金'!X16+'2019年政府新增债券'!X16+'2019年第二批自治区'!X16+'2019年第三批自治区'!X16+'2020年提前批资金'!X16</f>
        <v>11431</v>
      </c>
      <c r="Y16" s="29">
        <f>'2019年第二批中央资金'!Y16+'2019年政府新增债券'!Y16+'2019年第二批自治区'!Y16+'2019年第三批自治区'!Y16+'2020年提前批资金'!Y16</f>
        <v>45327</v>
      </c>
      <c r="Z16" s="22">
        <f>'2019年第二批自治区'!Z16+'2019年第三批自治区'!Z16+'2019年政府新增债券'!Z16+'2020年提前批资金'!Z16</f>
        <v>0</v>
      </c>
    </row>
    <row r="17" s="8" customFormat="1" ht="24" customHeight="1" spans="1:26">
      <c r="A17" s="36"/>
      <c r="B17" s="28" t="s">
        <v>79</v>
      </c>
      <c r="C17" s="29">
        <f>'2019年第二批中央资金'!C17+'2019年政府新增债券'!C17+'2019年第二批自治区'!C17+'2019年第三批自治区'!C17+'2020年提前批资金'!C17</f>
        <v>33</v>
      </c>
      <c r="D17" s="29">
        <f>'2019年第二批中央资金'!D17+'2019年政府新增债券'!D17+'2019年第二批自治区'!D17+'2019年第三批自治区'!D17+'2020年提前批资金'!D17</f>
        <v>50.94</v>
      </c>
      <c r="E17" s="29">
        <f>'2019年第二批中央资金'!E17+'2019年政府新增债券'!E17+'2019年第二批自治区'!E17+'2019年第三批自治区'!E17+'2020年提前批资金'!E17</f>
        <v>33</v>
      </c>
      <c r="F17" s="29">
        <f>'2019年第二批中央资金'!F17+'2019年政府新增债券'!F17+'2019年第二批自治区'!F17+'2019年第三批自治区'!F17+'2020年提前批资金'!F17</f>
        <v>50.94</v>
      </c>
      <c r="G17" s="30">
        <f t="shared" si="0"/>
        <v>1</v>
      </c>
      <c r="H17" s="29">
        <f>'2019年第二批中央资金'!H17+'2019年政府新增债券'!H17+'2019年第二批自治区'!H17+'2019年第三批自治区'!H17+'2020年提前批资金'!H17</f>
        <v>12</v>
      </c>
      <c r="I17" s="29">
        <f>'2019年第二批中央资金'!I17+'2019年政府新增债券'!I17+'2019年第二批自治区'!I17+'2019年第三批自治区'!I17+'2020年提前批资金'!I17</f>
        <v>13.08</v>
      </c>
      <c r="J17" s="30">
        <f t="shared" si="1"/>
        <v>0.363636363636364</v>
      </c>
      <c r="K17" s="29">
        <f>'2019年第二批中央资金'!K17+'2019年政府新增债券'!K17+'2019年第二批自治区'!K17+'2019年第三批自治区'!K17+'2020年提前批资金'!K17</f>
        <v>1199.43</v>
      </c>
      <c r="L17" s="29">
        <f>'2019年第二批中央资金'!L17+'2019年政府新增债券'!L17+'2019年第二批自治区'!L17+'2019年第三批自治区'!L17+'2020年提前批资金'!L17</f>
        <v>1199.43</v>
      </c>
      <c r="M17" s="29">
        <f>'2019年第二批中央资金'!M17+'2019年政府新增债券'!M17+'2019年第二批自治区'!M17+'2019年第三批自治区'!M17+'2020年提前批资金'!M17</f>
        <v>484.9</v>
      </c>
      <c r="N17" s="29">
        <f>'2019年第二批中央资金'!N17+'2019年政府新增债券'!N17+'2019年第二批自治区'!N17+'2019年第三批自治区'!N17+'2020年提前批资金'!N17</f>
        <v>714.53</v>
      </c>
      <c r="O17" s="29">
        <f>'2019年第二批中央资金'!O17+'2019年政府新增债券'!O17+'2019年第二批自治区'!O17+'2019年第三批自治区'!O17+'2020年提前批资金'!O17</f>
        <v>0</v>
      </c>
      <c r="P17" s="29">
        <f>'2019年第二批中央资金'!P17+'2019年政府新增债券'!P17+'2019年第二批自治区'!P17+'2019年第三批自治区'!P17+'2020年提前批资金'!P17</f>
        <v>1018.6</v>
      </c>
      <c r="Q17" s="30">
        <f t="shared" si="2"/>
        <v>0.849236720775702</v>
      </c>
      <c r="R17" s="29">
        <f>'2019年第二批中央资金'!R17+'2019年政府新增债券'!R17+'2019年第二批自治区'!R17+'2019年第三批自治区'!R17+'2020年提前批资金'!R17</f>
        <v>772.73</v>
      </c>
      <c r="S17" s="30">
        <f t="shared" si="3"/>
        <v>0.644247684316717</v>
      </c>
      <c r="T17" s="29">
        <f>'2019年第二批中央资金'!T17+'2019年政府新增债券'!T17+'2019年第二批自治区'!T17+'2019年第三批自治区'!T17+'2020年提前批资金'!T17</f>
        <v>30</v>
      </c>
      <c r="U17" s="29">
        <f>'2019年第二批中央资金'!U17+'2019年政府新增债券'!U17+'2019年第二批自治区'!U17+'2019年第三批自治区'!U17+'2020年提前批资金'!U17</f>
        <v>23</v>
      </c>
      <c r="V17" s="29">
        <f>'2019年第二批中央资金'!V17+'2019年政府新增债券'!V17+'2019年第二批自治区'!V17+'2019年第三批自治区'!V17+'2020年提前批资金'!V17</f>
        <v>0</v>
      </c>
      <c r="W17" s="29">
        <f>'2019年第二批中央资金'!W17+'2019年政府新增债券'!W17+'2019年第二批自治区'!W17+'2019年第三批自治区'!W17+'2020年提前批资金'!W17</f>
        <v>7</v>
      </c>
      <c r="X17" s="29">
        <f>'2019年第二批中央资金'!X17+'2019年政府新增债券'!X17+'2019年第二批自治区'!X17+'2019年第三批自治区'!X17+'2020年提前批资金'!X17</f>
        <v>4175</v>
      </c>
      <c r="Y17" s="29">
        <f>'2019年第二批中央资金'!Y17+'2019年政府新增债券'!Y17+'2019年第二批自治区'!Y17+'2019年第三批自治区'!Y17+'2020年提前批资金'!Y17</f>
        <v>16236</v>
      </c>
      <c r="Z17" s="22">
        <f>'2019年第二批自治区'!Z17+'2019年第三批自治区'!Z17+'2019年政府新增债券'!Z17+'2020年提前批资金'!Z17</f>
        <v>0</v>
      </c>
    </row>
    <row r="18" s="8" customFormat="1" ht="24" customHeight="1" spans="1:26">
      <c r="A18" s="36"/>
      <c r="B18" s="28" t="s">
        <v>80</v>
      </c>
      <c r="C18" s="29">
        <f>'2019年第二批中央资金'!C18+'2019年政府新增债券'!C18+'2019年第二批自治区'!C18+'2019年第三批自治区'!C18+'2020年提前批资金'!C18</f>
        <v>128</v>
      </c>
      <c r="D18" s="29">
        <f>'2019年第二批中央资金'!D18+'2019年政府新增债券'!D18+'2019年第二批自治区'!D18+'2019年第三批自治区'!D18+'2020年提前批资金'!D18</f>
        <v>152.805</v>
      </c>
      <c r="E18" s="29">
        <f>'2019年第二批中央资金'!E18+'2019年政府新增债券'!E18+'2019年第二批自治区'!E18+'2019年第三批自治区'!E18+'2020年提前批资金'!E18</f>
        <v>128</v>
      </c>
      <c r="F18" s="29">
        <f>'2019年第二批中央资金'!F18+'2019年政府新增债券'!F18+'2019年第二批自治区'!F18+'2019年第三批自治区'!F18+'2020年提前批资金'!F18</f>
        <v>152.805</v>
      </c>
      <c r="G18" s="30">
        <f t="shared" si="0"/>
        <v>1</v>
      </c>
      <c r="H18" s="29">
        <f>'2019年第二批中央资金'!H18+'2019年政府新增债券'!H18+'2019年第二批自治区'!H18+'2019年第三批自治区'!H18+'2020年提前批资金'!H18</f>
        <v>84</v>
      </c>
      <c r="I18" s="29">
        <f>'2019年第二批中央资金'!I18+'2019年政府新增债券'!I18+'2019年第二批自治区'!I18+'2019年第三批自治区'!I18+'2020年提前批资金'!I18</f>
        <v>85.37</v>
      </c>
      <c r="J18" s="30">
        <f t="shared" si="1"/>
        <v>0.65625</v>
      </c>
      <c r="K18" s="29">
        <f>'2019年第二批中央资金'!K18+'2019年政府新增债券'!K18+'2019年第二批自治区'!K18+'2019年第三批自治区'!K18+'2020年提前批资金'!K18</f>
        <v>5889.26</v>
      </c>
      <c r="L18" s="29">
        <f>'2019年第二批中央资金'!L18+'2019年政府新增债券'!L18+'2019年第二批自治区'!L18+'2019年第三批自治区'!L18+'2020年提前批资金'!L18</f>
        <v>5889.26</v>
      </c>
      <c r="M18" s="29">
        <f>'2019年第二批中央资金'!M18+'2019年政府新增债券'!M18+'2019年第二批自治区'!M18+'2019年第三批自治区'!M18+'2020年提前批资金'!M18</f>
        <v>3647.02</v>
      </c>
      <c r="N18" s="29">
        <f>'2019年第二批中央资金'!N18+'2019年政府新增债券'!N18+'2019年第二批自治区'!N18+'2019年第三批自治区'!N18+'2020年提前批资金'!N18</f>
        <v>2242.24</v>
      </c>
      <c r="O18" s="29">
        <f>'2019年第二批中央资金'!O18+'2019年政府新增债券'!O18+'2019年第二批自治区'!O18+'2019年第三批自治区'!O18+'2020年提前批资金'!O18</f>
        <v>0</v>
      </c>
      <c r="P18" s="29">
        <f>'2019年第二批中央资金'!P18+'2019年政府新增债券'!P18+'2019年第二批自治区'!P18+'2019年第三批自治区'!P18+'2020年提前批资金'!P18</f>
        <v>5374.76</v>
      </c>
      <c r="Q18" s="30">
        <f t="shared" si="2"/>
        <v>0.912637580952446</v>
      </c>
      <c r="R18" s="29">
        <f>'2019年第二批中央资金'!R18+'2019年政府新增债券'!R18+'2019年第二批自治区'!R18+'2019年第三批自治区'!R18+'2020年提前批资金'!R18</f>
        <v>4577.31</v>
      </c>
      <c r="S18" s="30">
        <f t="shared" si="3"/>
        <v>0.777230076444239</v>
      </c>
      <c r="T18" s="29">
        <f>'2019年第二批中央资金'!T18+'2019年政府新增债券'!T18+'2019年第二批自治区'!T18+'2019年第三批自治区'!T18+'2020年提前批资金'!T18</f>
        <v>109</v>
      </c>
      <c r="U18" s="29">
        <f>'2019年第二批中央资金'!U18+'2019年政府新增债券'!U18+'2019年第二批自治区'!U18+'2019年第三批自治区'!U18+'2020年提前批资金'!U18</f>
        <v>47</v>
      </c>
      <c r="V18" s="29">
        <f>'2019年第二批中央资金'!V18+'2019年政府新增债券'!V18+'2019年第二批自治区'!V18+'2019年第三批自治区'!V18+'2020年提前批资金'!V18</f>
        <v>0</v>
      </c>
      <c r="W18" s="29">
        <f>'2019年第二批中央资金'!W18+'2019年政府新增债券'!W18+'2019年第二批自治区'!W18+'2019年第三批自治区'!W18+'2020年提前批资金'!W18</f>
        <v>65</v>
      </c>
      <c r="X18" s="29">
        <f>'2019年第二批中央资金'!X18+'2019年政府新增债券'!X18+'2019年第二批自治区'!X18+'2019年第三批自治区'!X18+'2020年提前批资金'!X18</f>
        <v>7256</v>
      </c>
      <c r="Y18" s="29">
        <f>'2019年第二批中央资金'!Y18+'2019年政府新增债券'!Y18+'2019年第二批自治区'!Y18+'2019年第三批自治区'!Y18+'2020年提前批资金'!Y18</f>
        <v>29091</v>
      </c>
      <c r="Z18" s="22">
        <f>'2019年第二批自治区'!Z18+'2019年第三批自治区'!Z18+'2019年政府新增债券'!Z18+'2020年提前批资金'!Z18</f>
        <v>0</v>
      </c>
    </row>
    <row r="19" s="8" customFormat="1" ht="24" customHeight="1" spans="1:26">
      <c r="A19" s="36"/>
      <c r="B19" s="28" t="s">
        <v>48</v>
      </c>
      <c r="C19" s="29">
        <f>'2019年第二批中央资金'!C19+'2019年政府新增债券'!C19+'2019年第二批自治区'!C19+'2019年第三批自治区'!C19+'2020年提前批资金'!C19</f>
        <v>5</v>
      </c>
      <c r="D19" s="29">
        <f>'2019年第二批中央资金'!D19+'2019年政府新增债券'!D19+'2019年第二批自治区'!D19+'2019年第三批自治区'!D19+'2020年提前批资金'!D19</f>
        <v>33.8</v>
      </c>
      <c r="E19" s="29">
        <f>'2019年第二批中央资金'!E19+'2019年政府新增债券'!E19+'2019年第二批自治区'!E19+'2019年第三批自治区'!E19+'2020年提前批资金'!E19</f>
        <v>5</v>
      </c>
      <c r="F19" s="29">
        <f>'2019年第二批中央资金'!F19+'2019年政府新增债券'!F19+'2019年第二批自治区'!F19+'2019年第三批自治区'!F19+'2020年提前批资金'!F19</f>
        <v>33.8</v>
      </c>
      <c r="G19" s="30">
        <f t="shared" si="0"/>
        <v>1</v>
      </c>
      <c r="H19" s="29">
        <f>'2019年第二批中央资金'!H19+'2019年政府新增债券'!H19+'2019年第二批自治区'!H19+'2019年第三批自治区'!H19+'2020年提前批资金'!H19</f>
        <v>1</v>
      </c>
      <c r="I19" s="29">
        <f>'2019年第二批中央资金'!I19+'2019年政府新增债券'!I19+'2019年第二批自治区'!I19+'2019年第三批自治区'!I19+'2020年提前批资金'!I19</f>
        <v>0.1</v>
      </c>
      <c r="J19" s="30">
        <f t="shared" si="1"/>
        <v>0.2</v>
      </c>
      <c r="K19" s="29">
        <f>'2019年第二批中央资金'!K19+'2019年政府新增债券'!K19+'2019年第二批自治区'!K19+'2019年第三批自治区'!K19+'2020年提前批资金'!K19</f>
        <v>94.96</v>
      </c>
      <c r="L19" s="29">
        <f>'2019年第二批中央资金'!L19+'2019年政府新增债券'!L19+'2019年第二批自治区'!L19+'2019年第三批自治区'!L19+'2020年提前批资金'!L19</f>
        <v>94.96</v>
      </c>
      <c r="M19" s="29">
        <f>'2019年第二批中央资金'!M19+'2019年政府新增债券'!M19+'2019年第二批自治区'!M19+'2019年第三批自治区'!M19+'2020年提前批资金'!M19</f>
        <v>94.96</v>
      </c>
      <c r="N19" s="29">
        <f>'2019年第二批中央资金'!N19+'2019年政府新增债券'!N19+'2019年第二批自治区'!N19+'2019年第三批自治区'!N19+'2020年提前批资金'!N19</f>
        <v>0</v>
      </c>
      <c r="O19" s="29">
        <f>'2019年第二批中央资金'!O19+'2019年政府新增债券'!O19+'2019年第二批自治区'!O19+'2019年第三批自治区'!O19+'2020年提前批资金'!O19</f>
        <v>0</v>
      </c>
      <c r="P19" s="29">
        <f>'2019年第二批中央资金'!P19+'2019年政府新增债券'!P19+'2019年第二批自治区'!P19+'2019年第三批自治区'!P19+'2020年提前批资金'!P19</f>
        <v>67.13</v>
      </c>
      <c r="Q19" s="30">
        <f t="shared" si="2"/>
        <v>0.706929233361415</v>
      </c>
      <c r="R19" s="29">
        <f>'2019年第二批中央资金'!R19+'2019年政府新增债券'!R19+'2019年第二批自治区'!R19+'2019年第三批自治区'!R19+'2020年提前批资金'!R19</f>
        <v>41.1648</v>
      </c>
      <c r="S19" s="30">
        <f t="shared" si="3"/>
        <v>0.433496208930076</v>
      </c>
      <c r="T19" s="29">
        <f>'2019年第二批中央资金'!T19+'2019年政府新增债券'!T19+'2019年第二批自治区'!T19+'2019年第三批自治区'!T19+'2020年提前批资金'!T19</f>
        <v>4</v>
      </c>
      <c r="U19" s="29">
        <f>'2019年第二批中央资金'!U19+'2019年政府新增债券'!U19+'2019年第二批自治区'!U19+'2019年第三批自治区'!U19+'2020年提前批资金'!U19</f>
        <v>1</v>
      </c>
      <c r="V19" s="29">
        <f>'2019年第二批中央资金'!V19+'2019年政府新增债券'!V19+'2019年第二批自治区'!V19+'2019年第三批自治区'!V19+'2020年提前批资金'!V19</f>
        <v>0</v>
      </c>
      <c r="W19" s="29">
        <f>'2019年第二批中央资金'!W19+'2019年政府新增债券'!W19+'2019年第二批自治区'!W19+'2019年第三批自治区'!W19+'2020年提前批资金'!W19</f>
        <v>3</v>
      </c>
      <c r="X19" s="29">
        <f>'2019年第二批中央资金'!X19+'2019年政府新增债券'!X19+'2019年第二批自治区'!X19+'2019年第三批自治区'!X19+'2020年提前批资金'!X19</f>
        <v>254</v>
      </c>
      <c r="Y19" s="29">
        <f>'2019年第二批中央资金'!Y19+'2019年政府新增债券'!Y19+'2019年第二批自治区'!Y19+'2019年第三批自治区'!Y19+'2020年提前批资金'!Y19</f>
        <v>1091</v>
      </c>
      <c r="Z19" s="22">
        <f>'2019年第二批自治区'!Z19+'2019年第三批自治区'!Z19+'2019年政府新增债券'!Z19+'2020年提前批资金'!Z19</f>
        <v>0</v>
      </c>
    </row>
    <row r="20" s="8" customFormat="1" ht="24" customHeight="1" spans="1:26">
      <c r="A20" s="36"/>
      <c r="B20" s="32" t="s">
        <v>49</v>
      </c>
      <c r="C20" s="29">
        <f>'2019年第二批中央资金'!C20+'2019年政府新增债券'!C20+'2019年第二批自治区'!C20+'2019年第三批自治区'!C20+'2020年提前批资金'!C20</f>
        <v>116</v>
      </c>
      <c r="D20" s="29">
        <f>'2019年第二批中央资金'!D20+'2019年政府新增债券'!D20+'2019年第二批自治区'!D20+'2019年第三批自治区'!D20+'2020年提前批资金'!D20</f>
        <v>0</v>
      </c>
      <c r="E20" s="29">
        <f>'2019年第二批中央资金'!E20+'2019年政府新增债券'!E20+'2019年第二批自治区'!E20+'2019年第三批自治区'!E20+'2020年提前批资金'!E20</f>
        <v>116</v>
      </c>
      <c r="F20" s="29">
        <f>'2019年第二批中央资金'!F20+'2019年政府新增债券'!F20+'2019年第二批自治区'!F20+'2019年第三批自治区'!F20+'2020年提前批资金'!F20</f>
        <v>0</v>
      </c>
      <c r="G20" s="30">
        <f t="shared" si="0"/>
        <v>1</v>
      </c>
      <c r="H20" s="29">
        <f>'2019年第二批中央资金'!H20+'2019年政府新增债券'!H20+'2019年第二批自治区'!H20+'2019年第三批自治区'!H20+'2020年提前批资金'!H20</f>
        <v>47</v>
      </c>
      <c r="I20" s="29">
        <f>'2019年第二批中央资金'!I20+'2019年政府新增债券'!I20+'2019年第二批自治区'!I20+'2019年第三批自治区'!I20+'2020年提前批资金'!I20</f>
        <v>0</v>
      </c>
      <c r="J20" s="30">
        <f t="shared" si="1"/>
        <v>0.405172413793103</v>
      </c>
      <c r="K20" s="29">
        <f>'2019年第二批中央资金'!K20+'2019年政府新增债券'!K20+'2019年第二批自治区'!K20+'2019年第三批自治区'!K20+'2020年提前批资金'!K20</f>
        <v>1769.2</v>
      </c>
      <c r="L20" s="29">
        <f>'2019年第二批中央资金'!L20+'2019年政府新增债券'!L20+'2019年第二批自治区'!L20+'2019年第三批自治区'!L20+'2020年提前批资金'!L20</f>
        <v>1769.2</v>
      </c>
      <c r="M20" s="29">
        <f>'2019年第二批中央资金'!M20+'2019年政府新增债券'!M20+'2019年第二批自治区'!M20+'2019年第三批自治区'!M20+'2020年提前批资金'!M20</f>
        <v>1069.2</v>
      </c>
      <c r="N20" s="29">
        <f>'2019年第二批中央资金'!N20+'2019年政府新增债券'!N20+'2019年第二批自治区'!N20+'2019年第三批自治区'!N20+'2020年提前批资金'!N20</f>
        <v>700</v>
      </c>
      <c r="O20" s="29">
        <f>'2019年第二批中央资金'!O20+'2019年政府新增债券'!O20+'2019年第二批自治区'!O20+'2019年第三批自治区'!O20+'2020年提前批资金'!O20</f>
        <v>0</v>
      </c>
      <c r="P20" s="29">
        <f>'2019年第二批中央资金'!P20+'2019年政府新增债券'!P20+'2019年第二批自治区'!P20+'2019年第三批自治区'!P20+'2020年提前批资金'!P20</f>
        <v>1269.8</v>
      </c>
      <c r="Q20" s="30">
        <f t="shared" si="2"/>
        <v>0.717725525661316</v>
      </c>
      <c r="R20" s="29">
        <f>'2019年第二批中央资金'!R20+'2019年政府新增债券'!R20+'2019年第二批自治区'!R20+'2019年第三批自治区'!R20+'2020年提前批资金'!R20</f>
        <v>872.64</v>
      </c>
      <c r="S20" s="30">
        <f t="shared" si="3"/>
        <v>0.493239882432738</v>
      </c>
      <c r="T20" s="29">
        <f>'2019年第二批中央资金'!T20+'2019年政府新增债券'!T20+'2019年第二批自治区'!T20+'2019年第三批自治区'!T20+'2020年提前批资金'!T20</f>
        <v>93</v>
      </c>
      <c r="U20" s="29">
        <f>'2019年第二批中央资金'!U20+'2019年政府新增债券'!U20+'2019年第二批自治区'!U20+'2019年第三批自治区'!U20+'2020年提前批资金'!U20</f>
        <v>53</v>
      </c>
      <c r="V20" s="29">
        <f>'2019年第二批中央资金'!V20+'2019年政府新增债券'!V20+'2019年第二批自治区'!V20+'2019年第三批自治区'!V20+'2020年提前批资金'!V20</f>
        <v>0</v>
      </c>
      <c r="W20" s="29">
        <f>'2019年第二批中央资金'!W20+'2019年政府新增债券'!W20+'2019年第二批自治区'!W20+'2019年第三批自治区'!W20+'2020年提前批资金'!W20</f>
        <v>44</v>
      </c>
      <c r="X20" s="29">
        <f>'2019年第二批中央资金'!X20+'2019年政府新增债券'!X20+'2019年第二批自治区'!X20+'2019年第三批自治区'!X20+'2020年提前批资金'!X20</f>
        <v>3669</v>
      </c>
      <c r="Y20" s="29">
        <f>'2019年第二批中央资金'!Y20+'2019年政府新增债券'!Y20+'2019年第二批自治区'!Y20+'2019年第三批自治区'!Y20+'2020年提前批资金'!Y20</f>
        <v>16023</v>
      </c>
      <c r="Z20" s="22">
        <f>'2019年第二批自治区'!Z20+'2019年第三批自治区'!Z20+'2019年政府新增债券'!Z20+'2020年提前批资金'!Z20</f>
        <v>0</v>
      </c>
    </row>
    <row r="21" s="8" customFormat="1" ht="24" customHeight="1" spans="1:26">
      <c r="A21" s="36"/>
      <c r="B21" s="28" t="s">
        <v>50</v>
      </c>
      <c r="C21" s="29">
        <f>'2019年第二批中央资金'!C21+'2019年政府新增债券'!C21+'2019年第二批自治区'!C21+'2019年第三批自治区'!C21+'2020年提前批资金'!C21</f>
        <v>281</v>
      </c>
      <c r="D21" s="29">
        <f>'2019年第二批中央资金'!D21+'2019年政府新增债券'!D21+'2019年第二批自治区'!D21+'2019年第三批自治区'!D21+'2020年提前批资金'!D21</f>
        <v>0</v>
      </c>
      <c r="E21" s="29">
        <f>'2019年第二批中央资金'!E21+'2019年政府新增债券'!E21+'2019年第二批自治区'!E21+'2019年第三批自治区'!E21+'2020年提前批资金'!E21</f>
        <v>281</v>
      </c>
      <c r="F21" s="29">
        <f>'2019年第二批中央资金'!F21+'2019年政府新增债券'!F21+'2019年第二批自治区'!F21+'2019年第三批自治区'!F21+'2020年提前批资金'!F21</f>
        <v>0</v>
      </c>
      <c r="G21" s="30">
        <f t="shared" si="0"/>
        <v>1</v>
      </c>
      <c r="H21" s="29">
        <f>'2019年第二批中央资金'!H21+'2019年政府新增债券'!H21+'2019年第二批自治区'!H21+'2019年第三批自治区'!H21+'2020年提前批资金'!H21</f>
        <v>261</v>
      </c>
      <c r="I21" s="29">
        <f>'2019年第二批中央资金'!I21+'2019年政府新增债券'!I21+'2019年第二批自治区'!I21+'2019年第三批自治区'!I21+'2020年提前批资金'!I21</f>
        <v>0</v>
      </c>
      <c r="J21" s="30">
        <f t="shared" si="1"/>
        <v>0.928825622775801</v>
      </c>
      <c r="K21" s="29">
        <f>'2019年第二批中央资金'!K21+'2019年政府新增债券'!K21+'2019年第二批自治区'!K21+'2019年第三批自治区'!K21+'2020年提前批资金'!K21</f>
        <v>2528.64</v>
      </c>
      <c r="L21" s="29">
        <f>'2019年第二批中央资金'!L21+'2019年政府新增债券'!L21+'2019年第二批自治区'!L21+'2019年第三批自治区'!L21+'2020年提前批资金'!L21</f>
        <v>2528.64</v>
      </c>
      <c r="M21" s="29">
        <f>'2019年第二批中央资金'!M21+'2019年政府新增债券'!M21+'2019年第二批自治区'!M21+'2019年第三批自治区'!M21+'2020年提前批资金'!M21</f>
        <v>1334.44</v>
      </c>
      <c r="N21" s="29">
        <f>'2019年第二批中央资金'!N21+'2019年政府新增债券'!N21+'2019年第二批自治区'!N21+'2019年第三批自治区'!N21+'2020年提前批资金'!N21</f>
        <v>1194.2</v>
      </c>
      <c r="O21" s="29">
        <f>'2019年第二批中央资金'!O21+'2019年政府新增债券'!O21+'2019年第二批自治区'!O21+'2019年第三批自治区'!O21+'2020年提前批资金'!O21</f>
        <v>0</v>
      </c>
      <c r="P21" s="29">
        <f>'2019年第二批中央资金'!P21+'2019年政府新增债券'!P21+'2019年第二批自治区'!P21+'2019年第三批自治区'!P21+'2020年提前批资金'!P21</f>
        <v>2394.33</v>
      </c>
      <c r="Q21" s="30">
        <f t="shared" si="2"/>
        <v>0.946884491268033</v>
      </c>
      <c r="R21" s="29">
        <f>'2019年第二批中央资金'!R21+'2019年政府新增债券'!R21+'2019年第二批自治区'!R21+'2019年第三批自治区'!R21+'2020年提前批资金'!R21</f>
        <v>2273.2</v>
      </c>
      <c r="S21" s="30">
        <f t="shared" si="3"/>
        <v>0.898981270564414</v>
      </c>
      <c r="T21" s="29">
        <f>'2019年第二批中央资金'!T21+'2019年政府新增债券'!T21+'2019年第二批自治区'!T21+'2019年第三批自治区'!T21+'2020年提前批资金'!T21</f>
        <v>136</v>
      </c>
      <c r="U21" s="29">
        <f>'2019年第二批中央资金'!U21+'2019年政府新增债券'!U21+'2019年第二批自治区'!U21+'2019年第三批自治区'!U21+'2020年提前批资金'!U21</f>
        <v>88</v>
      </c>
      <c r="V21" s="29">
        <f>'2019年第二批中央资金'!V21+'2019年政府新增债券'!V21+'2019年第二批自治区'!V21+'2019年第三批自治区'!V21+'2020年提前批资金'!V21</f>
        <v>0</v>
      </c>
      <c r="W21" s="29">
        <f>'2019年第二批中央资金'!W21+'2019年政府新增债券'!W21+'2019年第二批自治区'!W21+'2019年第三批自治区'!W21+'2020年提前批资金'!W21</f>
        <v>48</v>
      </c>
      <c r="X21" s="29">
        <f>'2019年第二批中央资金'!X21+'2019年政府新增债券'!X21+'2019年第二批自治区'!X21+'2019年第三批自治区'!X21+'2020年提前批资金'!X21</f>
        <v>26533</v>
      </c>
      <c r="Y21" s="29">
        <f>'2019年第二批中央资金'!Y21+'2019年政府新增债券'!Y21+'2019年第二批自治区'!Y21+'2019年第三批自治区'!Y21+'2020年提前批资金'!Y21</f>
        <v>98874</v>
      </c>
      <c r="Z21" s="22">
        <f>'2019年第二批自治区'!Z21+'2019年第三批自治区'!Z21+'2019年政府新增债券'!Z21+'2020年提前批资金'!Z21</f>
        <v>0</v>
      </c>
    </row>
    <row r="22" s="9" customFormat="1" customHeight="1" spans="1:26">
      <c r="A22" s="33" t="s">
        <v>55</v>
      </c>
      <c r="B22" s="34" t="s">
        <v>25</v>
      </c>
      <c r="C22" s="25">
        <f>'2019年第二批中央资金'!C22+'2019年政府新增债券'!C22+'2019年第二批自治区'!C22+'2019年第三批自治区'!C22+'2020年提前批资金'!C22</f>
        <v>324</v>
      </c>
      <c r="D22" s="25">
        <f>'2019年第二批中央资金'!D22+'2019年政府新增债券'!D22+'2019年第二批自治区'!D22+'2019年第三批自治区'!D22+'2020年提前批资金'!D22</f>
        <v>238.664</v>
      </c>
      <c r="E22" s="25">
        <f>'2019年第二批中央资金'!E22+'2019年政府新增债券'!E22+'2019年第二批自治区'!E22+'2019年第三批自治区'!E22+'2020年提前批资金'!E22</f>
        <v>324</v>
      </c>
      <c r="F22" s="25">
        <f>'2019年第二批中央资金'!F22+'2019年政府新增债券'!F22+'2019年第二批自治区'!F22+'2019年第三批自治区'!F22+'2020年提前批资金'!F22</f>
        <v>238.664</v>
      </c>
      <c r="G22" s="26">
        <f t="shared" si="0"/>
        <v>1</v>
      </c>
      <c r="H22" s="25">
        <f>'2019年第二批中央资金'!H22+'2019年政府新增债券'!H22+'2019年第二批自治区'!H22+'2019年第三批自治区'!H22+'2020年提前批资金'!H22</f>
        <v>183</v>
      </c>
      <c r="I22" s="25">
        <f>'2019年第二批中央资金'!I22+'2019年政府新增债券'!I22+'2019年第二批自治区'!I22+'2019年第三批自治区'!I22+'2020年提前批资金'!I22</f>
        <v>100.665</v>
      </c>
      <c r="J22" s="26">
        <f t="shared" si="1"/>
        <v>0.564814814814815</v>
      </c>
      <c r="K22" s="25">
        <f>'2019年第二批中央资金'!K22+'2019年政府新增债券'!K22+'2019年第二批自治区'!K22+'2019年第三批自治区'!K22+'2020年提前批资金'!K22</f>
        <v>10971.1</v>
      </c>
      <c r="L22" s="25">
        <f>'2019年第二批中央资金'!L22+'2019年政府新增债券'!L22+'2019年第二批自治区'!L22+'2019年第三批自治区'!L22+'2020年提前批资金'!L22</f>
        <v>10971.1</v>
      </c>
      <c r="M22" s="25">
        <f>'2019年第二批中央资金'!M22+'2019年政府新增债券'!M22+'2019年第二批自治区'!M22+'2019年第三批自治区'!M22+'2020年提前批资金'!M22</f>
        <v>4280.7</v>
      </c>
      <c r="N22" s="25">
        <f>'2019年第二批中央资金'!N22+'2019年政府新增债券'!N22+'2019年第二批自治区'!N22+'2019年第三批自治区'!N22+'2020年提前批资金'!N22</f>
        <v>6690.4</v>
      </c>
      <c r="O22" s="25">
        <f>'2019年第二批中央资金'!O22+'2019年政府新增债券'!O22+'2019年第二批自治区'!O22+'2019年第三批自治区'!O22+'2020年提前批资金'!O22</f>
        <v>0</v>
      </c>
      <c r="P22" s="25">
        <f>'2019年第二批中央资金'!P22+'2019年政府新增债券'!P22+'2019年第二批自治区'!P22+'2019年第三批自治区'!P22+'2020年提前批资金'!P22</f>
        <v>10971.1</v>
      </c>
      <c r="Q22" s="26">
        <f t="shared" si="2"/>
        <v>1</v>
      </c>
      <c r="R22" s="25">
        <f>'2019年第二批中央资金'!R22+'2019年政府新增债券'!R22+'2019年第二批自治区'!R22+'2019年第三批自治区'!R22+'2020年提前批资金'!R22</f>
        <v>8423.8223</v>
      </c>
      <c r="S22" s="26">
        <f t="shared" si="3"/>
        <v>0.767819297973767</v>
      </c>
      <c r="T22" s="25">
        <f>'2019年第二批中央资金'!T22+'2019年政府新增债券'!T22+'2019年第二批自治区'!T22+'2019年第三批自治区'!T22+'2020年提前批资金'!T22</f>
        <v>161</v>
      </c>
      <c r="U22" s="25">
        <f>'2019年第二批中央资金'!U22+'2019年政府新增债券'!U22+'2019年第二批自治区'!U22+'2019年第三批自治区'!U22+'2020年提前批资金'!U22</f>
        <v>123</v>
      </c>
      <c r="V22" s="25">
        <f>'2019年第二批中央资金'!V22+'2019年政府新增债券'!V22+'2019年第二批自治区'!V22+'2019年第三批自治区'!V22+'2020年提前批资金'!V22</f>
        <v>49</v>
      </c>
      <c r="W22" s="25">
        <f>'2019年第二批中央资金'!W22+'2019年政府新增债券'!W22+'2019年第二批自治区'!W22+'2019年第三批自治区'!W22+'2020年提前批资金'!W22</f>
        <v>32</v>
      </c>
      <c r="X22" s="25">
        <f>'2019年第二批中央资金'!X22+'2019年政府新增债券'!X22+'2019年第二批自治区'!X22+'2019年第三批自治区'!X22+'2020年提前批资金'!X22</f>
        <v>10783</v>
      </c>
      <c r="Y22" s="25">
        <f>'2019年第二批中央资金'!Y22+'2019年政府新增债券'!Y22+'2019年第二批自治区'!Y22+'2019年第三批自治区'!Y22+'2020年提前批资金'!Y22</f>
        <v>37188</v>
      </c>
      <c r="Z22" s="48">
        <f>'2019年第二批自治区'!Z22+'2019年第三批自治区'!Z22+'2019年政府新增债券'!Z22+'2020年提前批资金'!Z22</f>
        <v>0</v>
      </c>
    </row>
    <row r="23" s="7" customFormat="1" customHeight="1" spans="1:26">
      <c r="A23" s="35"/>
      <c r="B23" s="28" t="s">
        <v>52</v>
      </c>
      <c r="C23" s="29">
        <f>'2019年第二批中央资金'!C23+'2019年政府新增债券'!C23+'2019年第二批自治区'!C23+'2019年第三批自治区'!C23+'2020年提前批资金'!C23</f>
        <v>42</v>
      </c>
      <c r="D23" s="29">
        <f>'2019年第二批中央资金'!D23+'2019年政府新增债券'!D23+'2019年第二批自治区'!D23+'2019年第三批自治区'!D23+'2020年提前批资金'!D23</f>
        <v>72.984</v>
      </c>
      <c r="E23" s="29">
        <f>'2019年第二批中央资金'!E23+'2019年政府新增债券'!E23+'2019年第二批自治区'!E23+'2019年第三批自治区'!E23+'2020年提前批资金'!E23</f>
        <v>42</v>
      </c>
      <c r="F23" s="29">
        <f>'2019年第二批中央资金'!F23+'2019年政府新增债券'!F23+'2019年第二批自治区'!F23+'2019年第三批自治区'!F23+'2020年提前批资金'!F23</f>
        <v>72.984</v>
      </c>
      <c r="G23" s="30">
        <f t="shared" si="0"/>
        <v>1</v>
      </c>
      <c r="H23" s="29">
        <f>'2019年第二批中央资金'!H23+'2019年政府新增债券'!H23+'2019年第二批自治区'!H23+'2019年第三批自治区'!H23+'2020年提前批资金'!H23</f>
        <v>23</v>
      </c>
      <c r="I23" s="29">
        <f>'2019年第二批中央资金'!I23+'2019年政府新增债券'!I23+'2019年第二批自治区'!I23+'2019年第三批自治区'!I23+'2020年提前批资金'!I23</f>
        <v>46.045</v>
      </c>
      <c r="J23" s="30">
        <f t="shared" si="1"/>
        <v>0.547619047619048</v>
      </c>
      <c r="K23" s="29">
        <f>'2019年第二批中央资金'!K23+'2019年政府新增债券'!K23+'2019年第二批自治区'!K23+'2019年第三批自治区'!K23+'2020年提前批资金'!K23</f>
        <v>3300.6311</v>
      </c>
      <c r="L23" s="29">
        <f>'2019年第二批中央资金'!L23+'2019年政府新增债券'!L23+'2019年第二批自治区'!L23+'2019年第三批自治区'!L23+'2020年提前批资金'!L23</f>
        <v>3300.6311</v>
      </c>
      <c r="M23" s="29">
        <f>'2019年第二批中央资金'!M23+'2019年政府新增债券'!M23+'2019年第二批自治区'!M23+'2019年第三批自治区'!M23+'2020年提前批资金'!M23</f>
        <v>1205.18</v>
      </c>
      <c r="N23" s="29">
        <f>'2019年第二批中央资金'!N23+'2019年政府新增债券'!N23+'2019年第二批自治区'!N23+'2019年第三批自治区'!N23+'2020年提前批资金'!N23</f>
        <v>2095.4511</v>
      </c>
      <c r="O23" s="29">
        <f>'2019年第二批中央资金'!O23+'2019年政府新增债券'!O23+'2019年第二批自治区'!O23+'2019年第三批自治区'!O23+'2020年提前批资金'!O23</f>
        <v>0</v>
      </c>
      <c r="P23" s="29">
        <f>'2019年第二批中央资金'!P23+'2019年政府新增债券'!P23+'2019年第二批自治区'!P23+'2019年第三批自治区'!P23+'2020年提前批资金'!P23</f>
        <v>3300.6311</v>
      </c>
      <c r="Q23" s="30">
        <f t="shared" si="2"/>
        <v>1</v>
      </c>
      <c r="R23" s="29">
        <f>'2019年第二批中央资金'!R23+'2019年政府新增债券'!R23+'2019年第二批自治区'!R23+'2019年第三批自治区'!R23+'2020年提前批资金'!R23</f>
        <v>2746.6499</v>
      </c>
      <c r="S23" s="30">
        <f t="shared" si="3"/>
        <v>0.832159007409219</v>
      </c>
      <c r="T23" s="29">
        <f>'2019年第二批中央资金'!T23+'2019年政府新增债券'!T23+'2019年第二批自治区'!T23+'2019年第三批自治区'!T23+'2020年提前批资金'!T23</f>
        <v>36</v>
      </c>
      <c r="U23" s="29">
        <f>'2019年第二批中央资金'!U23+'2019年政府新增债券'!U23+'2019年第二批自治区'!U23+'2019年第三批自治区'!U23+'2020年提前批资金'!U23</f>
        <v>22</v>
      </c>
      <c r="V23" s="29">
        <f>'2019年第二批中央资金'!V23+'2019年政府新增债券'!V23+'2019年第二批自治区'!V23+'2019年第三批自治区'!V23+'2020年提前批资金'!V23</f>
        <v>9</v>
      </c>
      <c r="W23" s="29">
        <f>'2019年第二批中央资金'!W23+'2019年政府新增债券'!W23+'2019年第二批自治区'!W23+'2019年第三批自治区'!W23+'2020年提前批资金'!W23</f>
        <v>12</v>
      </c>
      <c r="X23" s="29">
        <f>'2019年第二批中央资金'!X23+'2019年政府新增债券'!X23+'2019年第二批自治区'!X23+'2019年第三批自治区'!X23+'2020年提前批资金'!X23</f>
        <v>1143</v>
      </c>
      <c r="Y23" s="29">
        <f>'2019年第二批中央资金'!Y23+'2019年政府新增债券'!Y23+'2019年第二批自治区'!Y23+'2019年第三批自治区'!Y23+'2020年提前批资金'!Y23</f>
        <v>3969</v>
      </c>
      <c r="Z23" s="22">
        <f>'2019年第二批自治区'!Z23+'2019年第三批自治区'!Z23+'2019年政府新增债券'!Z23+'2020年提前批资金'!Z23</f>
        <v>0</v>
      </c>
    </row>
    <row r="24" s="8" customFormat="1" ht="24" customHeight="1" spans="1:26">
      <c r="A24" s="35"/>
      <c r="B24" s="21" t="s">
        <v>79</v>
      </c>
      <c r="C24" s="29">
        <f>'2019年第二批中央资金'!C24+'2019年政府新增债券'!C24+'2019年第二批自治区'!C24+'2019年第三批自治区'!C24+'2020年提前批资金'!C24</f>
        <v>8</v>
      </c>
      <c r="D24" s="29">
        <f>'2019年第二批中央资金'!D24+'2019年政府新增债券'!D24+'2019年第二批自治区'!D24+'2019年第三批自治区'!D24+'2020年提前批资金'!D24</f>
        <v>23.859</v>
      </c>
      <c r="E24" s="29">
        <f>'2019年第二批中央资金'!E24+'2019年政府新增债券'!E24+'2019年第二批自治区'!E24+'2019年第三批自治区'!E24+'2020年提前批资金'!E24</f>
        <v>8</v>
      </c>
      <c r="F24" s="29">
        <f>'2019年第二批中央资金'!F24+'2019年政府新增债券'!F24+'2019年第二批自治区'!F24+'2019年第三批自治区'!F24+'2020年提前批资金'!F24</f>
        <v>23.859</v>
      </c>
      <c r="G24" s="30">
        <f t="shared" si="0"/>
        <v>1</v>
      </c>
      <c r="H24" s="29">
        <f>'2019年第二批中央资金'!H24+'2019年政府新增债券'!H24+'2019年第二批自治区'!H24+'2019年第三批自治区'!H24+'2020年提前批资金'!H24</f>
        <v>5</v>
      </c>
      <c r="I24" s="29">
        <f>'2019年第二批中央资金'!I24+'2019年政府新增债券'!I24+'2019年第二批自治区'!I24+'2019年第三批自治区'!I24+'2020年提前批资金'!I24</f>
        <v>18.5</v>
      </c>
      <c r="J24" s="30">
        <f t="shared" si="1"/>
        <v>0.625</v>
      </c>
      <c r="K24" s="29">
        <f>'2019年第二批中央资金'!K24+'2019年政府新增债券'!K24+'2019年第二批自治区'!K24+'2019年第三批自治区'!K24+'2020年提前批资金'!K24</f>
        <v>646.3988</v>
      </c>
      <c r="L24" s="29">
        <f>'2019年第二批中央资金'!L24+'2019年政府新增债券'!L24+'2019年第二批自治区'!L24+'2019年第三批自治区'!L24+'2020年提前批资金'!L24</f>
        <v>646.3988</v>
      </c>
      <c r="M24" s="29">
        <f>'2019年第二批中央资金'!M24+'2019年政府新增债券'!M24+'2019年第二批自治区'!M24+'2019年第三批自治区'!M24+'2020年提前批资金'!M24</f>
        <v>391.6784</v>
      </c>
      <c r="N24" s="29">
        <f>'2019年第二批中央资金'!N24+'2019年政府新增债券'!N24+'2019年第二批自治区'!N24+'2019年第三批自治区'!N24+'2020年提前批资金'!N24</f>
        <v>254.7204</v>
      </c>
      <c r="O24" s="29">
        <f>'2019年第二批中央资金'!O24+'2019年政府新增债券'!O24+'2019年第二批自治区'!O24+'2019年第三批自治区'!O24+'2020年提前批资金'!O24</f>
        <v>0</v>
      </c>
      <c r="P24" s="29">
        <f>'2019年第二批中央资金'!P24+'2019年政府新增债券'!P24+'2019年第二批自治区'!P24+'2019年第三批自治区'!P24+'2020年提前批资金'!P24</f>
        <v>646.3988</v>
      </c>
      <c r="Q24" s="30">
        <f t="shared" si="2"/>
        <v>1</v>
      </c>
      <c r="R24" s="29">
        <f>'2019年第二批中央资金'!R24+'2019年政府新增债券'!R24+'2019年第二批自治区'!R24+'2019年第三批自治区'!R24+'2020年提前批资金'!R24</f>
        <v>477.4007</v>
      </c>
      <c r="S24" s="30">
        <f t="shared" si="3"/>
        <v>0.738554434197588</v>
      </c>
      <c r="T24" s="29">
        <f>'2019年第二批中央资金'!T24+'2019年政府新增债券'!T24+'2019年第二批自治区'!T24+'2019年第三批自治区'!T24+'2020年提前批资金'!T24</f>
        <v>5</v>
      </c>
      <c r="U24" s="29">
        <f>'2019年第二批中央资金'!U24+'2019年政府新增债券'!U24+'2019年第二批自治区'!U24+'2019年第三批自治区'!U24+'2020年提前批资金'!U24</f>
        <v>5</v>
      </c>
      <c r="V24" s="29">
        <f>'2019年第二批中央资金'!V24+'2019年政府新增债券'!V24+'2019年第二批自治区'!V24+'2019年第三批自治区'!V24+'2020年提前批资金'!V24</f>
        <v>2</v>
      </c>
      <c r="W24" s="29">
        <f>'2019年第二批中央资金'!W24+'2019年政府新增债券'!W24+'2019年第二批自治区'!W24+'2019年第三批自治区'!W24+'2020年提前批资金'!W24</f>
        <v>0</v>
      </c>
      <c r="X24" s="29">
        <f>'2019年第二批中央资金'!X24+'2019年政府新增债券'!X24+'2019年第二批自治区'!X24+'2019年第三批自治区'!X24+'2020年提前批资金'!X24</f>
        <v>213</v>
      </c>
      <c r="Y24" s="29">
        <f>'2019年第二批中央资金'!Y24+'2019年政府新增债券'!Y24+'2019年第二批自治区'!Y24+'2019年第三批自治区'!Y24+'2020年提前批资金'!Y24</f>
        <v>754</v>
      </c>
      <c r="Z24" s="22">
        <f>'2019年第二批自治区'!Z24+'2019年第三批自治区'!Z24+'2019年政府新增债券'!Z24+'2020年提前批资金'!Z24</f>
        <v>0</v>
      </c>
    </row>
    <row r="25" s="8" customFormat="1" ht="24" customHeight="1" spans="1:26">
      <c r="A25" s="35"/>
      <c r="B25" s="21" t="s">
        <v>80</v>
      </c>
      <c r="C25" s="29">
        <f>'2019年第二批中央资金'!C25+'2019年政府新增债券'!C25+'2019年第二批自治区'!C25+'2019年第三批自治区'!C25+'2020年提前批资金'!C25</f>
        <v>34</v>
      </c>
      <c r="D25" s="29">
        <f>'2019年第二批中央资金'!D25+'2019年政府新增债券'!D25+'2019年第二批自治区'!D25+'2019年第三批自治区'!D25+'2020年提前批资金'!D25</f>
        <v>49.125</v>
      </c>
      <c r="E25" s="29">
        <f>'2019年第二批中央资金'!E25+'2019年政府新增债券'!E25+'2019年第二批自治区'!E25+'2019年第三批自治区'!E25+'2020年提前批资金'!E25</f>
        <v>34</v>
      </c>
      <c r="F25" s="29">
        <f>'2019年第二批中央资金'!F25+'2019年政府新增债券'!F25+'2019年第二批自治区'!F25+'2019年第三批自治区'!F25+'2020年提前批资金'!F25</f>
        <v>49.125</v>
      </c>
      <c r="G25" s="30">
        <f t="shared" si="0"/>
        <v>1</v>
      </c>
      <c r="H25" s="29">
        <f>'2019年第二批中央资金'!H25+'2019年政府新增债券'!H25+'2019年第二批自治区'!H25+'2019年第三批自治区'!H25+'2020年提前批资金'!H25</f>
        <v>18</v>
      </c>
      <c r="I25" s="29">
        <f>'2019年第二批中央资金'!I25+'2019年政府新增债券'!I25+'2019年第二批自治区'!I25+'2019年第三批自治区'!I25+'2020年提前批资金'!I25</f>
        <v>27.545</v>
      </c>
      <c r="J25" s="30">
        <f t="shared" si="1"/>
        <v>0.529411764705882</v>
      </c>
      <c r="K25" s="29">
        <f>'2019年第二批中央资金'!K25+'2019年政府新增债券'!K25+'2019年第二批自治区'!K25+'2019年第三批自治区'!K25+'2020年提前批资金'!K25</f>
        <v>2654.2323</v>
      </c>
      <c r="L25" s="29">
        <f>'2019年第二批中央资金'!L25+'2019年政府新增债券'!L25+'2019年第二批自治区'!L25+'2019年第三批自治区'!L25+'2020年提前批资金'!L25</f>
        <v>2654.2323</v>
      </c>
      <c r="M25" s="29">
        <f>'2019年第二批中央资金'!M25+'2019年政府新增债券'!M25+'2019年第二批自治区'!M25+'2019年第三批自治区'!M25+'2020年提前批资金'!M25</f>
        <v>813.5016</v>
      </c>
      <c r="N25" s="29">
        <f>'2019年第二批中央资金'!N25+'2019年政府新增债券'!N25+'2019年第二批自治区'!N25+'2019年第三批自治区'!N25+'2020年提前批资金'!N25</f>
        <v>1840.7307</v>
      </c>
      <c r="O25" s="29">
        <f>'2019年第二批中央资金'!O25+'2019年政府新增债券'!O25+'2019年第二批自治区'!O25+'2019年第三批自治区'!O25+'2020年提前批资金'!O25</f>
        <v>0</v>
      </c>
      <c r="P25" s="29">
        <f>'2019年第二批中央资金'!P25+'2019年政府新增债券'!P25+'2019年第二批自治区'!P25+'2019年第三批自治区'!P25+'2020年提前批资金'!P25</f>
        <v>2654.2323</v>
      </c>
      <c r="Q25" s="30">
        <f t="shared" si="2"/>
        <v>1</v>
      </c>
      <c r="R25" s="29">
        <f>'2019年第二批中央资金'!R25+'2019年政府新增债券'!R25+'2019年第二批自治区'!R25+'2019年第三批自治区'!R25+'2020年提前批资金'!R25</f>
        <v>2269.2492</v>
      </c>
      <c r="S25" s="30">
        <f t="shared" si="3"/>
        <v>0.854955009024643</v>
      </c>
      <c r="T25" s="29">
        <f>'2019年第二批中央资金'!T25+'2019年政府新增债券'!T25+'2019年第二批自治区'!T25+'2019年第三批自治区'!T25+'2020年提前批资金'!T25</f>
        <v>31</v>
      </c>
      <c r="U25" s="29">
        <f>'2019年第二批中央资金'!U25+'2019年政府新增债券'!U25+'2019年第二批自治区'!U25+'2019年第三批自治区'!U25+'2020年提前批资金'!U25</f>
        <v>17</v>
      </c>
      <c r="V25" s="29">
        <f>'2019年第二批中央资金'!V25+'2019年政府新增债券'!V25+'2019年第二批自治区'!V25+'2019年第三批自治区'!V25+'2020年提前批资金'!V25</f>
        <v>7</v>
      </c>
      <c r="W25" s="29">
        <f>'2019年第二批中央资金'!W25+'2019年政府新增债券'!W25+'2019年第二批自治区'!W25+'2019年第三批自治区'!W25+'2020年提前批资金'!W25</f>
        <v>12</v>
      </c>
      <c r="X25" s="29">
        <f>'2019年第二批中央资金'!X25+'2019年政府新增债券'!X25+'2019年第二批自治区'!X25+'2019年第三批自治区'!X25+'2020年提前批资金'!X25</f>
        <v>930</v>
      </c>
      <c r="Y25" s="29">
        <f>'2019年第二批中央资金'!Y25+'2019年政府新增债券'!Y25+'2019年第二批自治区'!Y25+'2019年第三批自治区'!Y25+'2020年提前批资金'!Y25</f>
        <v>3215</v>
      </c>
      <c r="Z25" s="22">
        <f>'2019年第二批自治区'!Z25+'2019年第三批自治区'!Z25+'2019年政府新增债券'!Z25+'2020年提前批资金'!Z25</f>
        <v>0</v>
      </c>
    </row>
    <row r="26" s="8" customFormat="1" ht="24" customHeight="1" spans="1:26">
      <c r="A26" s="35"/>
      <c r="B26" s="21" t="s">
        <v>48</v>
      </c>
      <c r="C26" s="29">
        <f>'2019年第二批中央资金'!C26+'2019年政府新增债券'!C26+'2019年第二批自治区'!C26+'2019年第三批自治区'!C26+'2020年提前批资金'!C26</f>
        <v>8</v>
      </c>
      <c r="D26" s="29">
        <f>'2019年第二批中央资金'!D26+'2019年政府新增债券'!D26+'2019年第二批自治区'!D26+'2019年第三批自治区'!D26+'2020年提前批资金'!D26</f>
        <v>165.68</v>
      </c>
      <c r="E26" s="29">
        <f>'2019年第二批中央资金'!E26+'2019年政府新增债券'!E26+'2019年第二批自治区'!E26+'2019年第三批自治区'!E26+'2020年提前批资金'!E26</f>
        <v>8</v>
      </c>
      <c r="F26" s="29">
        <f>'2019年第二批中央资金'!F26+'2019年政府新增债券'!F26+'2019年第二批自治区'!F26+'2019年第三批自治区'!F26+'2020年提前批资金'!F26</f>
        <v>165.68</v>
      </c>
      <c r="G26" s="30">
        <f t="shared" si="0"/>
        <v>1</v>
      </c>
      <c r="H26" s="29">
        <f>'2019年第二批中央资金'!H26+'2019年政府新增债券'!H26+'2019年第二批自治区'!H26+'2019年第三批自治区'!H26+'2020年提前批资金'!H26</f>
        <v>3</v>
      </c>
      <c r="I26" s="29">
        <f>'2019年第二批中央资金'!I26+'2019年政府新增债券'!I26+'2019年第二批自治区'!I26+'2019年第三批自治区'!I26+'2020年提前批资金'!I26</f>
        <v>54.62</v>
      </c>
      <c r="J26" s="30">
        <f t="shared" si="1"/>
        <v>0.375</v>
      </c>
      <c r="K26" s="29">
        <f>'2019年第二批中央资金'!K26+'2019年政府新增债券'!K26+'2019年第二批自治区'!K26+'2019年第三批自治区'!K26+'2020年提前批资金'!K26</f>
        <v>561.2892</v>
      </c>
      <c r="L26" s="29">
        <f>'2019年第二批中央资金'!L26+'2019年政府新增债券'!L26+'2019年第二批自治区'!L26+'2019年第三批自治区'!L26+'2020年提前批资金'!L26</f>
        <v>561.2892</v>
      </c>
      <c r="M26" s="29">
        <f>'2019年第二批中央资金'!M26+'2019年政府新增债券'!M26+'2019年第二批自治区'!M26+'2019年第三批自治区'!M26+'2020年提前批资金'!M26</f>
        <v>195</v>
      </c>
      <c r="N26" s="29">
        <f>'2019年第二批中央资金'!N26+'2019年政府新增债券'!N26+'2019年第二批自治区'!N26+'2019年第三批自治区'!N26+'2020年提前批资金'!N26</f>
        <v>366.2892</v>
      </c>
      <c r="O26" s="29">
        <f>'2019年第二批中央资金'!O26+'2019年政府新增债券'!O26+'2019年第二批自治区'!O26+'2019年第三批自治区'!O26+'2020年提前批资金'!O26</f>
        <v>0</v>
      </c>
      <c r="P26" s="29">
        <f>'2019年第二批中央资金'!P26+'2019年政府新增债券'!P26+'2019年第二批自治区'!P26+'2019年第三批自治区'!P26+'2020年提前批资金'!P26</f>
        <v>561.2892</v>
      </c>
      <c r="Q26" s="30">
        <f t="shared" si="2"/>
        <v>1</v>
      </c>
      <c r="R26" s="29">
        <f>'2019年第二批中央资金'!R26+'2019年政府新增债券'!R26+'2019年第二批自治区'!R26+'2019年第三批自治区'!R26+'2020年提前批资金'!R26</f>
        <v>283.8</v>
      </c>
      <c r="S26" s="30">
        <f t="shared" si="3"/>
        <v>0.505621700898574</v>
      </c>
      <c r="T26" s="29">
        <f>'2019年第二批中央资金'!T26+'2019年政府新增债券'!T26+'2019年第二批自治区'!T26+'2019年第三批自治区'!T26+'2020年提前批资金'!T26</f>
        <v>7</v>
      </c>
      <c r="U26" s="29">
        <f>'2019年第二批中央资金'!U26+'2019年政府新增债券'!U26+'2019年第二批自治区'!U26+'2019年第三批自治区'!U26+'2020年提前批资金'!U26</f>
        <v>4</v>
      </c>
      <c r="V26" s="29">
        <f>'2019年第二批中央资金'!V26+'2019年政府新增债券'!V26+'2019年第二批自治区'!V26+'2019年第三批自治区'!V26+'2020年提前批资金'!V26</f>
        <v>3</v>
      </c>
      <c r="W26" s="29">
        <f>'2019年第二批中央资金'!W26+'2019年政府新增债券'!W26+'2019年第二批自治区'!W26+'2019年第三批自治区'!W26+'2020年提前批资金'!W26</f>
        <v>0</v>
      </c>
      <c r="X26" s="29">
        <f>'2019年第二批中央资金'!X26+'2019年政府新增债券'!X26+'2019年第二批自治区'!X26+'2019年第三批自治区'!X26+'2020年提前批资金'!X26</f>
        <v>462</v>
      </c>
      <c r="Y26" s="29">
        <f>'2019年第二批中央资金'!Y26+'2019年政府新增债券'!Y26+'2019年第二批自治区'!Y26+'2019年第三批自治区'!Y26+'2020年提前批资金'!Y26</f>
        <v>1631</v>
      </c>
      <c r="Z26" s="22">
        <f>'2019年第二批自治区'!Z26+'2019年第三批自治区'!Z26+'2019年政府新增债券'!Z26+'2020年提前批资金'!Z26</f>
        <v>0</v>
      </c>
    </row>
    <row r="27" s="8" customFormat="1" ht="24" customHeight="1" spans="1:26">
      <c r="A27" s="35"/>
      <c r="B27" s="20" t="s">
        <v>49</v>
      </c>
      <c r="C27" s="29">
        <f>'2019年第二批中央资金'!C27+'2019年政府新增债券'!C27+'2019年第二批自治区'!C27+'2019年第三批自治区'!C27+'2020年提前批资金'!C27</f>
        <v>58</v>
      </c>
      <c r="D27" s="29">
        <f>'2019年第二批中央资金'!D27+'2019年政府新增债券'!D27+'2019年第二批自治区'!D27+'2019年第三批自治区'!D27+'2020年提前批资金'!D27</f>
        <v>0</v>
      </c>
      <c r="E27" s="29">
        <f>'2019年第二批中央资金'!E27+'2019年政府新增债券'!E27+'2019年第二批自治区'!E27+'2019年第三批自治区'!E27+'2020年提前批资金'!E27</f>
        <v>58</v>
      </c>
      <c r="F27" s="29">
        <f>'2019年第二批中央资金'!F27+'2019年政府新增债券'!F27+'2019年第二批自治区'!F27+'2019年第三批自治区'!F27+'2020年提前批资金'!F27</f>
        <v>0</v>
      </c>
      <c r="G27" s="30">
        <f t="shared" si="0"/>
        <v>1</v>
      </c>
      <c r="H27" s="29">
        <f>'2019年第二批中央资金'!H27+'2019年政府新增债券'!H27+'2019年第二批自治区'!H27+'2019年第三批自治区'!H27+'2020年提前批资金'!H27</f>
        <v>19</v>
      </c>
      <c r="I27" s="29">
        <f>'2019年第二批中央资金'!I27+'2019年政府新增债券'!I27+'2019年第二批自治区'!I27+'2019年第三批自治区'!I27+'2020年提前批资金'!I27</f>
        <v>0</v>
      </c>
      <c r="J27" s="30">
        <f t="shared" si="1"/>
        <v>0.327586206896552</v>
      </c>
      <c r="K27" s="29">
        <f>'2019年第二批中央资金'!K27+'2019年政府新增债券'!K27+'2019年第二批自治区'!K27+'2019年第三批自治区'!K27+'2020年提前批资金'!K27</f>
        <v>880</v>
      </c>
      <c r="L27" s="29">
        <f>'2019年第二批中央资金'!L27+'2019年政府新增债券'!L27+'2019年第二批自治区'!L27+'2019年第三批自治区'!L27+'2020年提前批资金'!L27</f>
        <v>880</v>
      </c>
      <c r="M27" s="29">
        <f>'2019年第二批中央资金'!M27+'2019年政府新增债券'!M27+'2019年第二批自治区'!M27+'2019年第三批自治区'!M27+'2020年提前批资金'!M27</f>
        <v>880</v>
      </c>
      <c r="N27" s="29">
        <f>'2019年第二批中央资金'!N27+'2019年政府新增债券'!N27+'2019年第二批自治区'!N27+'2019年第三批自治区'!N27+'2020年提前批资金'!N27</f>
        <v>0</v>
      </c>
      <c r="O27" s="29">
        <f>'2019年第二批中央资金'!O27+'2019年政府新增债券'!O27+'2019年第二批自治区'!O27+'2019年第三批自治区'!O27+'2020年提前批资金'!O27</f>
        <v>0</v>
      </c>
      <c r="P27" s="29">
        <f>'2019年第二批中央资金'!P27+'2019年政府新增债券'!P27+'2019年第二批自治区'!P27+'2019年第三批自治区'!P27+'2020年提前批资金'!P27</f>
        <v>880</v>
      </c>
      <c r="Q27" s="30">
        <f t="shared" si="2"/>
        <v>1</v>
      </c>
      <c r="R27" s="29">
        <f>'2019年第二批中央资金'!R27+'2019年政府新增债券'!R27+'2019年第二批自治区'!R27+'2019年第三批自治区'!R27+'2020年提前批资金'!R27</f>
        <v>429.2</v>
      </c>
      <c r="S27" s="30">
        <f t="shared" si="3"/>
        <v>0.487727272727273</v>
      </c>
      <c r="T27" s="29">
        <f>'2019年第二批中央资金'!T27+'2019年政府新增债券'!T27+'2019年第二批自治区'!T27+'2019年第三批自治区'!T27+'2020年提前批资金'!T27</f>
        <v>38</v>
      </c>
      <c r="U27" s="29">
        <f>'2019年第二批中央资金'!U27+'2019年政府新增债券'!U27+'2019年第二批自治区'!U27+'2019年第三批自治区'!U27+'2020年提前批资金'!U27</f>
        <v>29</v>
      </c>
      <c r="V27" s="29">
        <f>'2019年第二批中央资金'!V27+'2019年政府新增债券'!V27+'2019年第二批自治区'!V27+'2019年第三批自治区'!V27+'2020年提前批资金'!V27</f>
        <v>13</v>
      </c>
      <c r="W27" s="29">
        <f>'2019年第二批中央资金'!W27+'2019年政府新增债券'!W27+'2019年第二批自治区'!W27+'2019年第三批自治区'!W27+'2020年提前批资金'!W27</f>
        <v>4</v>
      </c>
      <c r="X27" s="29">
        <f>'2019年第二批中央资金'!X27+'2019年政府新增债券'!X27+'2019年第二批自治区'!X27+'2019年第三批自治区'!X27+'2020年提前批资金'!X27</f>
        <v>1181</v>
      </c>
      <c r="Y27" s="29">
        <f>'2019年第二批中央资金'!Y27+'2019年政府新增债券'!Y27+'2019年第二批自治区'!Y27+'2019年第三批自治区'!Y27+'2020年提前批资金'!Y27</f>
        <v>4296</v>
      </c>
      <c r="Z27" s="22">
        <f>'2019年第二批自治区'!Z27+'2019年第三批自治区'!Z27+'2019年政府新增债券'!Z27+'2020年提前批资金'!Z27</f>
        <v>0</v>
      </c>
    </row>
    <row r="28" s="8" customFormat="1" ht="24" customHeight="1" spans="1:26">
      <c r="A28" s="35"/>
      <c r="B28" s="21" t="s">
        <v>50</v>
      </c>
      <c r="C28" s="29">
        <f>'2019年第二批中央资金'!C28+'2019年政府新增债券'!C28+'2019年第二批自治区'!C28+'2019年第三批自治区'!C28+'2020年提前批资金'!C28</f>
        <v>216</v>
      </c>
      <c r="D28" s="29">
        <f>'2019年第二批中央资金'!D28+'2019年政府新增债券'!D28+'2019年第二批自治区'!D28+'2019年第三批自治区'!D28+'2020年提前批资金'!D28</f>
        <v>0</v>
      </c>
      <c r="E28" s="29">
        <f>'2019年第二批中央资金'!E28+'2019年政府新增债券'!E28+'2019年第二批自治区'!E28+'2019年第三批自治区'!E28+'2020年提前批资金'!E28</f>
        <v>216</v>
      </c>
      <c r="F28" s="29">
        <f>'2019年第二批中央资金'!F28+'2019年政府新增债券'!F28+'2019年第二批自治区'!F28+'2019年第三批自治区'!F28+'2020年提前批资金'!F28</f>
        <v>0</v>
      </c>
      <c r="G28" s="30">
        <f t="shared" si="0"/>
        <v>1</v>
      </c>
      <c r="H28" s="29">
        <f>'2019年第二批中央资金'!H28+'2019年政府新增债券'!H28+'2019年第二批自治区'!H28+'2019年第三批自治区'!H28+'2020年提前批资金'!H28</f>
        <v>138</v>
      </c>
      <c r="I28" s="29">
        <f>'2019年第二批中央资金'!I28+'2019年政府新增债券'!I28+'2019年第二批自治区'!I28+'2019年第三批自治区'!I28+'2020年提前批资金'!I28</f>
        <v>0</v>
      </c>
      <c r="J28" s="30">
        <f t="shared" si="1"/>
        <v>0.638888888888889</v>
      </c>
      <c r="K28" s="29">
        <f>'2019年第二批中央资金'!K28+'2019年政府新增债券'!K28+'2019年第二批自治区'!K28+'2019年第三批自治区'!K28+'2020年提前批资金'!K28</f>
        <v>6229.1797</v>
      </c>
      <c r="L28" s="29">
        <f>'2019年第二批中央资金'!L28+'2019年政府新增债券'!L28+'2019年第二批自治区'!L28+'2019年第三批自治区'!L28+'2020年提前批资金'!L28</f>
        <v>6229.1797</v>
      </c>
      <c r="M28" s="29">
        <f>'2019年第二批中央资金'!M28+'2019年政府新增债券'!M28+'2019年第二批自治区'!M28+'2019年第三批自治区'!M28+'2020年提前批资金'!M28</f>
        <v>2000.52</v>
      </c>
      <c r="N28" s="29">
        <f>'2019年第二批中央资金'!N28+'2019年政府新增债券'!N28+'2019年第二批自治区'!N28+'2019年第三批自治区'!N28+'2020年提前批资金'!N28</f>
        <v>4228.6597</v>
      </c>
      <c r="O28" s="29">
        <f>'2019年第二批中央资金'!O28+'2019年政府新增债券'!O28+'2019年第二批自治区'!O28+'2019年第三批自治区'!O28+'2020年提前批资金'!O28</f>
        <v>0</v>
      </c>
      <c r="P28" s="29">
        <f>'2019年第二批中央资金'!P28+'2019年政府新增债券'!P28+'2019年第二批自治区'!P28+'2019年第三批自治区'!P28+'2020年提前批资金'!P28</f>
        <v>6229.1797</v>
      </c>
      <c r="Q28" s="30">
        <f t="shared" si="2"/>
        <v>1</v>
      </c>
      <c r="R28" s="29">
        <f>'2019年第二批中央资金'!R28+'2019年政府新增债券'!R28+'2019年第二批自治区'!R28+'2019年第三批自治区'!R28+'2020年提前批资金'!R28</f>
        <v>4964.1724</v>
      </c>
      <c r="S28" s="30">
        <f t="shared" si="3"/>
        <v>0.796922329917694</v>
      </c>
      <c r="T28" s="29">
        <f>'2019年第二批中央资金'!T28+'2019年政府新增债券'!T28+'2019年第二批自治区'!T28+'2019年第三批自治区'!T28+'2020年提前批资金'!T28</f>
        <v>80</v>
      </c>
      <c r="U28" s="29">
        <f>'2019年第二批中央资金'!U28+'2019年政府新增债券'!U28+'2019年第二批自治区'!U28+'2019年第三批自治区'!U28+'2020年提前批资金'!U28</f>
        <v>68</v>
      </c>
      <c r="V28" s="29">
        <f>'2019年第二批中央资金'!V28+'2019年政府新增债券'!V28+'2019年第二批自治区'!V28+'2019年第三批自治区'!V28+'2020年提前批资金'!V28</f>
        <v>24</v>
      </c>
      <c r="W28" s="29">
        <f>'2019年第二批中央资金'!W28+'2019年政府新增债券'!W28+'2019年第二批自治区'!W28+'2019年第三批自治区'!W28+'2020年提前批资金'!W28</f>
        <v>16</v>
      </c>
      <c r="X28" s="29">
        <f>'2019年第二批中央资金'!X28+'2019年政府新增债券'!X28+'2019年第二批自治区'!X28+'2019年第三批自治区'!X28+'2020年提前批资金'!X28</f>
        <v>7997</v>
      </c>
      <c r="Y28" s="29">
        <f>'2019年第二批中央资金'!Y28+'2019年政府新增债券'!Y28+'2019年第二批自治区'!Y28+'2019年第三批自治区'!Y28+'2020年提前批资金'!Y28</f>
        <v>27292</v>
      </c>
      <c r="Z28" s="22">
        <f>'2019年第二批自治区'!Z28+'2019年第三批自治区'!Z28+'2019年政府新增债券'!Z28+'2020年提前批资金'!Z28</f>
        <v>0</v>
      </c>
    </row>
    <row r="29" s="6" customFormat="1" customHeight="1" spans="1:26">
      <c r="A29" s="33" t="s">
        <v>63</v>
      </c>
      <c r="B29" s="34" t="s">
        <v>25</v>
      </c>
      <c r="C29" s="25">
        <f>'2019年第二批中央资金'!C29+'2019年政府新增债券'!C29+'2019年第二批自治区'!C29+'2019年第三批自治区'!C29+'2020年提前批资金'!C29</f>
        <v>227</v>
      </c>
      <c r="D29" s="25">
        <f>'2019年第二批中央资金'!D29+'2019年政府新增债券'!D29+'2019年第二批自治区'!D29+'2019年第三批自治区'!D29+'2020年提前批资金'!D29</f>
        <v>438.222</v>
      </c>
      <c r="E29" s="25">
        <f>'2019年第二批中央资金'!E29+'2019年政府新增债券'!E29+'2019年第二批自治区'!E29+'2019年第三批自治区'!E29+'2020年提前批资金'!E29</f>
        <v>227</v>
      </c>
      <c r="F29" s="25">
        <f>'2019年第二批中央资金'!F29+'2019年政府新增债券'!F29+'2019年第二批自治区'!F29+'2019年第三批自治区'!F29+'2020年提前批资金'!F29</f>
        <v>438.222</v>
      </c>
      <c r="G29" s="26">
        <f t="shared" si="0"/>
        <v>1</v>
      </c>
      <c r="H29" s="25">
        <f>'2019年第二批中央资金'!H29+'2019年政府新增债券'!H29+'2019年第二批自治区'!H29+'2019年第三批自治区'!H29+'2020年提前批资金'!H29</f>
        <v>163</v>
      </c>
      <c r="I29" s="25">
        <f>'2019年第二批中央资金'!I29+'2019年政府新增债券'!I29+'2019年第二批自治区'!I29+'2019年第三批自治区'!I29+'2020年提前批资金'!I29</f>
        <v>413.295</v>
      </c>
      <c r="J29" s="26">
        <f t="shared" si="1"/>
        <v>0.718061674008811</v>
      </c>
      <c r="K29" s="25">
        <f>'2019年第二批中央资金'!K29+'2019年政府新增债券'!K29+'2019年第二批自治区'!K29+'2019年第三批自治区'!K29+'2020年提前批资金'!K29</f>
        <v>7953.06319</v>
      </c>
      <c r="L29" s="25">
        <f>'2019年第二批中央资金'!L29+'2019年政府新增债券'!L29+'2019年第二批自治区'!L29+'2019年第三批自治区'!L29+'2020年提前批资金'!L29</f>
        <v>7953.06319</v>
      </c>
      <c r="M29" s="25">
        <f>'2019年第二批中央资金'!M29+'2019年政府新增债券'!M29+'2019年第二批自治区'!M29+'2019年第三批自治区'!M29+'2020年提前批资金'!M29</f>
        <v>4885.63539</v>
      </c>
      <c r="N29" s="25">
        <f>'2019年第二批中央资金'!N29+'2019年政府新增债券'!N29+'2019年第二批自治区'!N29+'2019年第三批自治区'!N29+'2020年提前批资金'!N29</f>
        <v>3067.4278</v>
      </c>
      <c r="O29" s="25">
        <f>'2019年第二批中央资金'!O29+'2019年政府新增债券'!O29+'2019年第二批自治区'!O29+'2019年第三批自治区'!O29+'2020年提前批资金'!O29</f>
        <v>0</v>
      </c>
      <c r="P29" s="25">
        <f>'2019年第二批中央资金'!P29+'2019年政府新增债券'!P29+'2019年第二批自治区'!P29+'2019年第三批自治区'!P29+'2020年提前批资金'!P29</f>
        <v>7953.06319</v>
      </c>
      <c r="Q29" s="26">
        <f t="shared" si="2"/>
        <v>1</v>
      </c>
      <c r="R29" s="25">
        <f>'2019年第二批中央资金'!R29+'2019年政府新增债券'!R29+'2019年第二批自治区'!R29+'2019年第三批自治区'!R29+'2020年提前批资金'!R29</f>
        <v>5141.988572</v>
      </c>
      <c r="S29" s="26">
        <f t="shared" si="3"/>
        <v>0.646541898279574</v>
      </c>
      <c r="T29" s="25">
        <f>'2019年第二批中央资金'!T29+'2019年政府新增债券'!T29+'2019年第二批自治区'!T29+'2019年第三批自治区'!T29+'2020年提前批资金'!T29</f>
        <v>187</v>
      </c>
      <c r="U29" s="25">
        <f>'2019年第二批中央资金'!U29+'2019年政府新增债券'!U29+'2019年第二批自治区'!U29+'2019年第三批自治区'!U29+'2020年提前批资金'!U29</f>
        <v>85</v>
      </c>
      <c r="V29" s="25">
        <f>'2019年第二批中央资金'!V29+'2019年政府新增债券'!V29+'2019年第二批自治区'!V29+'2019年第三批自治区'!V29+'2020年提前批资金'!V29</f>
        <v>34</v>
      </c>
      <c r="W29" s="25">
        <f>'2019年第二批中央资金'!W29+'2019年政府新增债券'!W29+'2019年第二批自治区'!W29+'2019年第三批自治区'!W29+'2020年提前批资金'!W29</f>
        <v>68</v>
      </c>
      <c r="X29" s="25">
        <f>'2019年第二批中央资金'!X29+'2019年政府新增债券'!X29+'2019年第二批自治区'!X29+'2019年第三批自治区'!X29+'2020年提前批资金'!X29</f>
        <v>20527</v>
      </c>
      <c r="Y29" s="25">
        <f>'2019年第二批中央资金'!Y29+'2019年政府新增债券'!Y29+'2019年第二批自治区'!Y29+'2019年第三批自治区'!Y29+'2020年提前批资金'!Y29</f>
        <v>73671</v>
      </c>
      <c r="Z29" s="48">
        <f>'2019年第二批自治区'!Z29+'2019年第三批自治区'!Z29+'2019年政府新增债券'!Z29+'2020年提前批资金'!Z29</f>
        <v>0</v>
      </c>
    </row>
    <row r="30" s="10" customFormat="1" customHeight="1" spans="1:26">
      <c r="A30" s="35"/>
      <c r="B30" s="28" t="s">
        <v>52</v>
      </c>
      <c r="C30" s="29">
        <f>'2019年第二批中央资金'!C30+'2019年政府新增债券'!C30+'2019年第二批自治区'!C30+'2019年第三批自治区'!C30+'2020年提前批资金'!C30</f>
        <v>132</v>
      </c>
      <c r="D30" s="29">
        <f>'2019年第二批中央资金'!D30+'2019年政府新增债券'!D30+'2019年第二批自治区'!D30+'2019年第三批自治区'!D30+'2020年提前批资金'!D30</f>
        <v>102.222</v>
      </c>
      <c r="E30" s="29">
        <f>'2019年第二批中央资金'!E30+'2019年政府新增债券'!E30+'2019年第二批自治区'!E30+'2019年第三批自治区'!E30+'2020年提前批资金'!E30</f>
        <v>132</v>
      </c>
      <c r="F30" s="29">
        <f>'2019年第二批中央资金'!F30+'2019年政府新增债券'!F30+'2019年第二批自治区'!F30+'2019年第三批自治区'!F30+'2020年提前批资金'!F30</f>
        <v>102.222</v>
      </c>
      <c r="G30" s="30">
        <f t="shared" si="0"/>
        <v>1</v>
      </c>
      <c r="H30" s="29">
        <f>'2019年第二批中央资金'!H30+'2019年政府新增债券'!H30+'2019年第二批自治区'!H30+'2019年第三批自治区'!H30+'2020年提前批资金'!H30</f>
        <v>94</v>
      </c>
      <c r="I30" s="29">
        <f>'2019年第二批中央资金'!I30+'2019年政府新增债券'!I30+'2019年第二批自治区'!I30+'2019年第三批自治区'!I30+'2020年提前批资金'!I30</f>
        <v>77.295</v>
      </c>
      <c r="J30" s="30">
        <f t="shared" si="1"/>
        <v>0.712121212121212</v>
      </c>
      <c r="K30" s="29">
        <f>'2019年第二批中央资金'!K30+'2019年政府新增债券'!K30+'2019年第二批自治区'!K30+'2019年第三批自治区'!K30+'2020年提前批资金'!K30</f>
        <v>4099.37244</v>
      </c>
      <c r="L30" s="29">
        <f>'2019年第二批中央资金'!L30+'2019年政府新增债券'!L30+'2019年第二批自治区'!L30+'2019年第三批自治区'!L30+'2020年提前批资金'!L30</f>
        <v>4099.37244</v>
      </c>
      <c r="M30" s="29">
        <f>'2019年第二批中央资金'!M30+'2019年政府新增债券'!M30+'2019年第二批自治区'!M30+'2019年第三批自治区'!M30+'2020年提前批资金'!M30</f>
        <v>3190.98184</v>
      </c>
      <c r="N30" s="29">
        <f>'2019年第二批中央资金'!N30+'2019年政府新增债券'!N30+'2019年第二批自治区'!N30+'2019年第三批自治区'!N30+'2020年提前批资金'!N30</f>
        <v>908.3906</v>
      </c>
      <c r="O30" s="29">
        <f>'2019年第二批中央资金'!O30+'2019年政府新增债券'!O30+'2019年第二批自治区'!O30+'2019年第三批自治区'!O30+'2020年提前批资金'!O30</f>
        <v>0</v>
      </c>
      <c r="P30" s="29">
        <f>'2019年第二批中央资金'!P30+'2019年政府新增债券'!P30+'2019年第二批自治区'!P30+'2019年第三批自治区'!P30+'2020年提前批资金'!P30</f>
        <v>4099.37244</v>
      </c>
      <c r="Q30" s="30">
        <f t="shared" si="2"/>
        <v>1</v>
      </c>
      <c r="R30" s="29">
        <f>'2019年第二批中央资金'!R30+'2019年政府新增债券'!R30+'2019年第二批自治区'!R30+'2019年第三批自治区'!R30+'2020年提前批资金'!R30</f>
        <v>2894.050932</v>
      </c>
      <c r="S30" s="30">
        <f t="shared" si="3"/>
        <v>0.705974139788089</v>
      </c>
      <c r="T30" s="29">
        <f>'2019年第二批中央资金'!T30+'2019年政府新增债券'!T30+'2019年第二批自治区'!T30+'2019年第三批自治区'!T30+'2020年提前批资金'!T30</f>
        <v>90</v>
      </c>
      <c r="U30" s="29">
        <f>'2019年第二批中央资金'!U30+'2019年政府新增债券'!U30+'2019年第二批自治区'!U30+'2019年第三批自治区'!U30+'2020年提前批资金'!U30</f>
        <v>30</v>
      </c>
      <c r="V30" s="29">
        <f>'2019年第二批中央资金'!V30+'2019年政府新增债券'!V30+'2019年第二批自治区'!V30+'2019年第三批自治区'!V30+'2020年提前批资金'!V30</f>
        <v>8</v>
      </c>
      <c r="W30" s="29">
        <f>'2019年第二批中央资金'!W30+'2019年政府新增债券'!W30+'2019年第二批自治区'!W30+'2019年第三批自治区'!W30+'2020年提前批资金'!W30</f>
        <v>52</v>
      </c>
      <c r="X30" s="29">
        <f>'2019年第二批中央资金'!X30+'2019年政府新增债券'!X30+'2019年第二批自治区'!X30+'2019年第三批自治区'!X30+'2020年提前批资金'!X30</f>
        <v>11238</v>
      </c>
      <c r="Y30" s="29">
        <f>'2019年第二批中央资金'!Y30+'2019年政府新增债券'!Y30+'2019年第二批自治区'!Y30+'2019年第三批自治区'!Y30+'2020年提前批资金'!Y30</f>
        <v>40420</v>
      </c>
      <c r="Z30" s="22">
        <f>'2019年第二批自治区'!Z30+'2019年第三批自治区'!Z30+'2019年政府新增债券'!Z30+'2020年提前批资金'!Z30</f>
        <v>0</v>
      </c>
    </row>
    <row r="31" s="11" customFormat="1" ht="24" customHeight="1" spans="1:26">
      <c r="A31" s="36"/>
      <c r="B31" s="28" t="s">
        <v>79</v>
      </c>
      <c r="C31" s="29">
        <f>'2019年第二批中央资金'!C31+'2019年政府新增债券'!C31+'2019年第二批自治区'!C31+'2019年第三批自治区'!C31+'2020年提前批资金'!C31</f>
        <v>42</v>
      </c>
      <c r="D31" s="29">
        <f>'2019年第二批中央资金'!D31+'2019年政府新增债券'!D31+'2019年第二批自治区'!D31+'2019年第三批自治区'!D31+'2020年提前批资金'!D31</f>
        <v>43.115</v>
      </c>
      <c r="E31" s="29">
        <f>'2019年第二批中央资金'!E31+'2019年政府新增债券'!E31+'2019年第二批自治区'!E31+'2019年第三批自治区'!E31+'2020年提前批资金'!E31</f>
        <v>42</v>
      </c>
      <c r="F31" s="29">
        <f>'2019年第二批中央资金'!F31+'2019年政府新增债券'!F31+'2019年第二批自治区'!F31+'2019年第三批自治区'!F31+'2020年提前批资金'!F31</f>
        <v>43.115</v>
      </c>
      <c r="G31" s="30">
        <f t="shared" si="0"/>
        <v>1</v>
      </c>
      <c r="H31" s="29">
        <f>'2019年第二批中央资金'!H31+'2019年政府新增债券'!H31+'2019年第二批自治区'!H31+'2019年第三批自治区'!H31+'2020年提前批资金'!H31</f>
        <v>38</v>
      </c>
      <c r="I31" s="29">
        <f>'2019年第二批中央资金'!I31+'2019年政府新增债券'!I31+'2019年第二批自治区'!I31+'2019年第三批自治区'!I31+'2020年提前批资金'!I31</f>
        <v>40.015</v>
      </c>
      <c r="J31" s="30">
        <f t="shared" si="1"/>
        <v>0.904761904761905</v>
      </c>
      <c r="K31" s="29">
        <f>'2019年第二批中央资金'!K31+'2019年政府新增债券'!K31+'2019年第二批自治区'!K31+'2019年第三批自治区'!K31+'2020年提前批资金'!K31</f>
        <v>1130.26734</v>
      </c>
      <c r="L31" s="29">
        <f>'2019年第二批中央资金'!L31+'2019年政府新增债券'!L31+'2019年第二批自治区'!L31+'2019年第三批自治区'!L31+'2020年提前批资金'!L31</f>
        <v>1130.26734</v>
      </c>
      <c r="M31" s="29">
        <f>'2019年第二批中央资金'!M31+'2019年政府新增债券'!M31+'2019年第二批自治区'!M31+'2019年第三批自治区'!M31+'2020年提前批资金'!M31</f>
        <v>302.40874</v>
      </c>
      <c r="N31" s="29">
        <f>'2019年第二批中央资金'!N31+'2019年政府新增债券'!N31+'2019年第二批自治区'!N31+'2019年第三批自治区'!N31+'2020年提前批资金'!N31</f>
        <v>827.8586</v>
      </c>
      <c r="O31" s="29">
        <f>'2019年第二批中央资金'!O31+'2019年政府新增债券'!O31+'2019年第二批自治区'!O31+'2019年第三批自治区'!O31+'2020年提前批资金'!O31</f>
        <v>0</v>
      </c>
      <c r="P31" s="29">
        <f>'2019年第二批中央资金'!P31+'2019年政府新增债券'!P31+'2019年第二批自治区'!P31+'2019年第三批自治区'!P31+'2020年提前批资金'!P31</f>
        <v>1130.26734</v>
      </c>
      <c r="Q31" s="30">
        <f t="shared" si="2"/>
        <v>1</v>
      </c>
      <c r="R31" s="29">
        <f>'2019年第二批中央资金'!R31+'2019年政府新增债券'!R31+'2019年第二批自治区'!R31+'2019年第三批自治区'!R31+'2020年提前批资金'!R31</f>
        <v>908.54192</v>
      </c>
      <c r="S31" s="30">
        <f t="shared" si="3"/>
        <v>0.803829225039803</v>
      </c>
      <c r="T31" s="29">
        <f>'2019年第二批中央资金'!T31+'2019年政府新增债券'!T31+'2019年第二批自治区'!T31+'2019年第三批自治区'!T31+'2020年提前批资金'!T31</f>
        <v>37</v>
      </c>
      <c r="U31" s="29">
        <f>'2019年第二批中央资金'!U31+'2019年政府新增债券'!U31+'2019年第二批自治区'!U31+'2019年第三批自治区'!U31+'2020年提前批资金'!U31</f>
        <v>14</v>
      </c>
      <c r="V31" s="29">
        <f>'2019年第二批中央资金'!V31+'2019年政府新增债券'!V31+'2019年第二批自治区'!V31+'2019年第三批自治区'!V31+'2020年提前批资金'!V31</f>
        <v>3</v>
      </c>
      <c r="W31" s="29">
        <f>'2019年第二批中央资金'!W31+'2019年政府新增债券'!W31+'2019年第二批自治区'!W31+'2019年第三批自治区'!W31+'2020年提前批资金'!W31</f>
        <v>20</v>
      </c>
      <c r="X31" s="29">
        <f>'2019年第二批中央资金'!X31+'2019年政府新增债券'!X31+'2019年第二批自治区'!X31+'2019年第三批自治区'!X31+'2020年提前批资金'!X31</f>
        <v>8157</v>
      </c>
      <c r="Y31" s="29">
        <f>'2019年第二批中央资金'!Y31+'2019年政府新增债券'!Y31+'2019年第二批自治区'!Y31+'2019年第三批自治区'!Y31+'2020年提前批资金'!Y31</f>
        <v>29461</v>
      </c>
      <c r="Z31" s="22">
        <f>'2019年第二批自治区'!Z31+'2019年第三批自治区'!Z31+'2019年政府新增债券'!Z31+'2020年提前批资金'!Z31</f>
        <v>0</v>
      </c>
    </row>
    <row r="32" s="11" customFormat="1" ht="24" customHeight="1" spans="1:26">
      <c r="A32" s="36"/>
      <c r="B32" s="28" t="s">
        <v>80</v>
      </c>
      <c r="C32" s="29">
        <f>'2019年第二批中央资金'!C32+'2019年政府新增债券'!C32+'2019年第二批自治区'!C32+'2019年第三批自治区'!C32+'2020年提前批资金'!C32</f>
        <v>90</v>
      </c>
      <c r="D32" s="29">
        <f>'2019年第二批中央资金'!D32+'2019年政府新增债券'!D32+'2019年第二批自治区'!D32+'2019年第三批自治区'!D32+'2020年提前批资金'!D32</f>
        <v>59.107</v>
      </c>
      <c r="E32" s="29">
        <f>'2019年第二批中央资金'!E32+'2019年政府新增债券'!E32+'2019年第二批自治区'!E32+'2019年第三批自治区'!E32+'2020年提前批资金'!E32</f>
        <v>90</v>
      </c>
      <c r="F32" s="29">
        <f>'2019年第二批中央资金'!F32+'2019年政府新增债券'!F32+'2019年第二批自治区'!F32+'2019年第三批自治区'!F32+'2020年提前批资金'!F32</f>
        <v>59.107</v>
      </c>
      <c r="G32" s="30">
        <f t="shared" si="0"/>
        <v>1</v>
      </c>
      <c r="H32" s="29">
        <f>'2019年第二批中央资金'!H32+'2019年政府新增债券'!H32+'2019年第二批自治区'!H32+'2019年第三批自治区'!H32+'2020年提前批资金'!H32</f>
        <v>56</v>
      </c>
      <c r="I32" s="29">
        <f>'2019年第二批中央资金'!I32+'2019年政府新增债券'!I32+'2019年第二批自治区'!I32+'2019年第三批自治区'!I32+'2020年提前批资金'!I32</f>
        <v>37.28</v>
      </c>
      <c r="J32" s="30">
        <f t="shared" si="1"/>
        <v>0.622222222222222</v>
      </c>
      <c r="K32" s="29">
        <f>'2019年第二批中央资金'!K32+'2019年政府新增债券'!K32+'2019年第二批自治区'!K32+'2019年第三批自治区'!K32+'2020年提前批资金'!K32</f>
        <v>2969.1051</v>
      </c>
      <c r="L32" s="29">
        <f>'2019年第二批中央资金'!L32+'2019年政府新增债券'!L32+'2019年第二批自治区'!L32+'2019年第三批自治区'!L32+'2020年提前批资金'!L32</f>
        <v>2969.1051</v>
      </c>
      <c r="M32" s="29">
        <f>'2019年第二批中央资金'!M32+'2019年政府新增债券'!M32+'2019年第二批自治区'!M32+'2019年第三批自治区'!M32+'2020年提前批资金'!M32</f>
        <v>2888.5731</v>
      </c>
      <c r="N32" s="29">
        <f>'2019年第二批中央资金'!N32+'2019年政府新增债券'!N32+'2019年第二批自治区'!N32+'2019年第三批自治区'!N32+'2020年提前批资金'!N32</f>
        <v>80.532</v>
      </c>
      <c r="O32" s="29">
        <f>'2019年第二批中央资金'!O32+'2019年政府新增债券'!O32+'2019年第二批自治区'!O32+'2019年第三批自治区'!O32+'2020年提前批资金'!O32</f>
        <v>0</v>
      </c>
      <c r="P32" s="29">
        <f>'2019年第二批中央资金'!P32+'2019年政府新增债券'!P32+'2019年第二批自治区'!P32+'2019年第三批自治区'!P32+'2020年提前批资金'!P32</f>
        <v>2969.1051</v>
      </c>
      <c r="Q32" s="30">
        <f t="shared" si="2"/>
        <v>1</v>
      </c>
      <c r="R32" s="29">
        <f>'2019年第二批中央资金'!R32+'2019年政府新增债券'!R32+'2019年第二批自治区'!R32+'2019年第三批自治区'!R32+'2020年提前批资金'!R32</f>
        <v>1985.509012</v>
      </c>
      <c r="S32" s="30">
        <f t="shared" si="3"/>
        <v>0.668723047897496</v>
      </c>
      <c r="T32" s="29">
        <f>'2019年第二批中央资金'!T32+'2019年政府新增债券'!T32+'2019年第二批自治区'!T32+'2019年第三批自治区'!T32+'2020年提前批资金'!T32</f>
        <v>53</v>
      </c>
      <c r="U32" s="29">
        <f>'2019年第二批中央资金'!U32+'2019年政府新增债券'!U32+'2019年第二批自治区'!U32+'2019年第三批自治区'!U32+'2020年提前批资金'!U32</f>
        <v>16</v>
      </c>
      <c r="V32" s="29">
        <f>'2019年第二批中央资金'!V32+'2019年政府新增债券'!V32+'2019年第二批自治区'!V32+'2019年第三批自治区'!V32+'2020年提前批资金'!V32</f>
        <v>5</v>
      </c>
      <c r="W32" s="29">
        <f>'2019年第二批中央资金'!W32+'2019年政府新增债券'!W32+'2019年第二批自治区'!W32+'2019年第三批自治区'!W32+'2020年提前批资金'!W32</f>
        <v>32</v>
      </c>
      <c r="X32" s="29">
        <f>'2019年第二批中央资金'!X32+'2019年政府新增债券'!X32+'2019年第二批自治区'!X32+'2019年第三批自治区'!X32+'2020年提前批资金'!X32</f>
        <v>3081</v>
      </c>
      <c r="Y32" s="29">
        <f>'2019年第二批中央资金'!Y32+'2019年政府新增债券'!Y32+'2019年第二批自治区'!Y32+'2019年第三批自治区'!Y32+'2020年提前批资金'!Y32</f>
        <v>10959</v>
      </c>
      <c r="Z32" s="22">
        <f>'2019年第二批自治区'!Z32+'2019年第三批自治区'!Z32+'2019年政府新增债券'!Z32+'2020年提前批资金'!Z32</f>
        <v>0</v>
      </c>
    </row>
    <row r="33" s="11" customFormat="1" ht="24" customHeight="1" spans="1:26">
      <c r="A33" s="36"/>
      <c r="B33" s="28" t="s">
        <v>48</v>
      </c>
      <c r="C33" s="29">
        <f>'2019年第二批中央资金'!C33+'2019年政府新增债券'!C33+'2019年第二批自治区'!C33+'2019年第三批自治区'!C33+'2020年提前批资金'!C33</f>
        <v>22</v>
      </c>
      <c r="D33" s="29">
        <f>'2019年第二批中央资金'!D33+'2019年政府新增债券'!D33+'2019年第二批自治区'!D33+'2019年第三批自治区'!D33+'2020年提前批资金'!D33</f>
        <v>336</v>
      </c>
      <c r="E33" s="29">
        <f>'2019年第二批中央资金'!E33+'2019年政府新增债券'!E33+'2019年第二批自治区'!E33+'2019年第三批自治区'!E33+'2020年提前批资金'!E33</f>
        <v>22</v>
      </c>
      <c r="F33" s="29">
        <f>'2019年第二批中央资金'!F33+'2019年政府新增债券'!F33+'2019年第二批自治区'!F33+'2019年第三批自治区'!F33+'2020年提前批资金'!F33</f>
        <v>336</v>
      </c>
      <c r="G33" s="30">
        <f t="shared" si="0"/>
        <v>1</v>
      </c>
      <c r="H33" s="29">
        <f>'2019年第二批中央资金'!H33+'2019年政府新增债券'!H33+'2019年第二批自治区'!H33+'2019年第三批自治区'!H33+'2020年提前批资金'!H33</f>
        <v>16</v>
      </c>
      <c r="I33" s="29">
        <f>'2019年第二批中央资金'!I33+'2019年政府新增债券'!I33+'2019年第二批自治区'!I33+'2019年第三批自治区'!I33+'2020年提前批资金'!I33</f>
        <v>336</v>
      </c>
      <c r="J33" s="30">
        <f t="shared" si="1"/>
        <v>0.727272727272727</v>
      </c>
      <c r="K33" s="29">
        <f>'2019年第二批中央资金'!K33+'2019年政府新增债券'!K33+'2019年第二批自治区'!K33+'2019年第三批自治区'!K33+'2020年提前批资金'!K33</f>
        <v>1979.56377</v>
      </c>
      <c r="L33" s="29">
        <f>'2019年第二批中央资金'!L33+'2019年政府新增债券'!L33+'2019年第二批自治区'!L33+'2019年第三批自治区'!L33+'2020年提前批资金'!L33</f>
        <v>1979.56377</v>
      </c>
      <c r="M33" s="29">
        <f>'2019年第二批中央资金'!M33+'2019年政府新增债券'!M33+'2019年第二批自治区'!M33+'2019年第三批自治区'!M33+'2020年提前批资金'!M33</f>
        <v>999.04157</v>
      </c>
      <c r="N33" s="29">
        <f>'2019年第二批中央资金'!N33+'2019年政府新增债券'!N33+'2019年第二批自治区'!N33+'2019年第三批自治区'!N33+'2020年提前批资金'!N33</f>
        <v>980.5222</v>
      </c>
      <c r="O33" s="29">
        <f>'2019年第二批中央资金'!O33+'2019年政府新增债券'!O33+'2019年第二批自治区'!O33+'2019年第三批自治区'!O33+'2020年提前批资金'!O33</f>
        <v>0</v>
      </c>
      <c r="P33" s="29">
        <f>'2019年第二批中央资金'!P33+'2019年政府新增债券'!P33+'2019年第二批自治区'!P33+'2019年第三批自治区'!P33+'2020年提前批资金'!P33</f>
        <v>1979.56377</v>
      </c>
      <c r="Q33" s="30">
        <f t="shared" si="2"/>
        <v>1</v>
      </c>
      <c r="R33" s="29">
        <f>'2019年第二批中央资金'!R33+'2019年政府新增债券'!R33+'2019年第二批自治区'!R33+'2019年第三批自治区'!R33+'2020年提前批资金'!R33</f>
        <v>1656.34932</v>
      </c>
      <c r="S33" s="30">
        <f t="shared" si="3"/>
        <v>0.836724406205919</v>
      </c>
      <c r="T33" s="29">
        <f>'2019年第二批中央资金'!T33+'2019年政府新增债券'!T33+'2019年第二批自治区'!T33+'2019年第三批自治区'!T33+'2020年提前批资金'!T33</f>
        <v>34</v>
      </c>
      <c r="U33" s="29">
        <f>'2019年第二批中央资金'!U33+'2019年政府新增债券'!U33+'2019年第二批自治区'!U33+'2019年第三批自治区'!U33+'2020年提前批资金'!U33</f>
        <v>24</v>
      </c>
      <c r="V33" s="29">
        <f>'2019年第二批中央资金'!V33+'2019年政府新增债券'!V33+'2019年第二批自治区'!V33+'2019年第三批自治区'!V33+'2020年提前批资金'!V33</f>
        <v>5</v>
      </c>
      <c r="W33" s="29">
        <f>'2019年第二批中央资金'!W33+'2019年政府新增债券'!W33+'2019年第二批自治区'!W33+'2019年第三批自治区'!W33+'2020年提前批资金'!W33</f>
        <v>5</v>
      </c>
      <c r="X33" s="29">
        <f>'2019年第二批中央资金'!X33+'2019年政府新增债券'!X33+'2019年第二批自治区'!X33+'2019年第三批自治区'!X33+'2020年提前批资金'!X33</f>
        <v>3973</v>
      </c>
      <c r="Y33" s="29">
        <f>'2019年第二批中央资金'!Y33+'2019年政府新增债券'!Y33+'2019年第二批自治区'!Y33+'2019年第三批自治区'!Y33+'2020年提前批资金'!Y33</f>
        <v>14290</v>
      </c>
      <c r="Z33" s="22">
        <f>'2019年第二批自治区'!Z33+'2019年第三批自治区'!Z33+'2019年政府新增债券'!Z33+'2020年提前批资金'!Z33</f>
        <v>0</v>
      </c>
    </row>
    <row r="34" s="11" customFormat="1" ht="24" customHeight="1" spans="1:26">
      <c r="A34" s="36"/>
      <c r="B34" s="32" t="s">
        <v>49</v>
      </c>
      <c r="C34" s="29">
        <f>'2019年第二批中央资金'!C34+'2019年政府新增债券'!C34+'2019年第二批自治区'!C34+'2019年第三批自治区'!C34+'2020年提前批资金'!C34</f>
        <v>0</v>
      </c>
      <c r="D34" s="29">
        <f>'2019年第二批中央资金'!D34+'2019年政府新增债券'!D34+'2019年第二批自治区'!D34+'2019年第三批自治区'!D34+'2020年提前批资金'!D34</f>
        <v>0</v>
      </c>
      <c r="E34" s="29">
        <f>'2019年第二批中央资金'!E34+'2019年政府新增债券'!E34+'2019年第二批自治区'!E34+'2019年第三批自治区'!E34+'2020年提前批资金'!E34</f>
        <v>0</v>
      </c>
      <c r="F34" s="29">
        <f>'2019年第二批中央资金'!F34+'2019年政府新增债券'!F34+'2019年第二批自治区'!F34+'2019年第三批自治区'!F34+'2020年提前批资金'!F34</f>
        <v>0</v>
      </c>
      <c r="G34" s="30" t="e">
        <f t="shared" si="0"/>
        <v>#DIV/0!</v>
      </c>
      <c r="H34" s="29">
        <f>'2019年第二批中央资金'!H34+'2019年政府新增债券'!H34+'2019年第二批自治区'!H34+'2019年第三批自治区'!H34+'2020年提前批资金'!H34</f>
        <v>0</v>
      </c>
      <c r="I34" s="29">
        <f>'2019年第二批中央资金'!I34+'2019年政府新增债券'!I34+'2019年第二批自治区'!I34+'2019年第三批自治区'!I34+'2020年提前批资金'!I34</f>
        <v>0</v>
      </c>
      <c r="J34" s="30" t="e">
        <f t="shared" si="1"/>
        <v>#DIV/0!</v>
      </c>
      <c r="K34" s="29">
        <f>'2019年第二批中央资金'!K34+'2019年政府新增债券'!K34+'2019年第二批自治区'!K34+'2019年第三批自治区'!K34+'2020年提前批资金'!K34</f>
        <v>0</v>
      </c>
      <c r="L34" s="29">
        <f>'2019年第二批中央资金'!L34+'2019年政府新增债券'!L34+'2019年第二批自治区'!L34+'2019年第三批自治区'!L34+'2020年提前批资金'!L34</f>
        <v>0</v>
      </c>
      <c r="M34" s="29">
        <f>'2019年第二批中央资金'!M34+'2019年政府新增债券'!M34+'2019年第二批自治区'!M34+'2019年第三批自治区'!M34+'2020年提前批资金'!M34</f>
        <v>0</v>
      </c>
      <c r="N34" s="29">
        <f>'2019年第二批中央资金'!N34+'2019年政府新增债券'!N34+'2019年第二批自治区'!N34+'2019年第三批自治区'!N34+'2020年提前批资金'!N34</f>
        <v>0</v>
      </c>
      <c r="O34" s="29">
        <f>'2019年第二批中央资金'!O34+'2019年政府新增债券'!O34+'2019年第二批自治区'!O34+'2019年第三批自治区'!O34+'2020年提前批资金'!O34</f>
        <v>0</v>
      </c>
      <c r="P34" s="29">
        <f>'2019年第二批中央资金'!P34+'2019年政府新增债券'!P34+'2019年第二批自治区'!P34+'2019年第三批自治区'!P34+'2020年提前批资金'!P34</f>
        <v>0</v>
      </c>
      <c r="Q34" s="30" t="e">
        <f t="shared" si="2"/>
        <v>#DIV/0!</v>
      </c>
      <c r="R34" s="29">
        <f>'2019年第二批中央资金'!R34+'2019年政府新增债券'!R34+'2019年第二批自治区'!R34+'2019年第三批自治区'!R34+'2020年提前批资金'!R34</f>
        <v>0</v>
      </c>
      <c r="S34" s="30" t="e">
        <f t="shared" si="3"/>
        <v>#DIV/0!</v>
      </c>
      <c r="T34" s="29">
        <f>'2019年第二批中央资金'!T34+'2019年政府新增债券'!T34+'2019年第二批自治区'!T34+'2019年第三批自治区'!T34+'2020年提前批资金'!T34</f>
        <v>0</v>
      </c>
      <c r="U34" s="29">
        <f>'2019年第二批中央资金'!U34+'2019年政府新增债券'!U34+'2019年第二批自治区'!U34+'2019年第三批自治区'!U34+'2020年提前批资金'!U34</f>
        <v>0</v>
      </c>
      <c r="V34" s="29">
        <f>'2019年第二批中央资金'!V34+'2019年政府新增债券'!V34+'2019年第二批自治区'!V34+'2019年第三批自治区'!V34+'2020年提前批资金'!V34</f>
        <v>0</v>
      </c>
      <c r="W34" s="29">
        <f>'2019年第二批中央资金'!W34+'2019年政府新增债券'!W34+'2019年第二批自治区'!W34+'2019年第三批自治区'!W34+'2020年提前批资金'!W34</f>
        <v>0</v>
      </c>
      <c r="X34" s="29">
        <f>'2019年第二批中央资金'!X34+'2019年政府新增债券'!X34+'2019年第二批自治区'!X34+'2019年第三批自治区'!X34+'2020年提前批资金'!X34</f>
        <v>0</v>
      </c>
      <c r="Y34" s="29">
        <f>'2019年第二批中央资金'!Y34+'2019年政府新增债券'!Y34+'2019年第二批自治区'!Y34+'2019年第三批自治区'!Y34+'2020年提前批资金'!Y34</f>
        <v>0</v>
      </c>
      <c r="Z34" s="22">
        <f>'2019年第二批自治区'!Z34+'2019年第三批自治区'!Z34+'2019年政府新增债券'!Z34+'2020年提前批资金'!Z34</f>
        <v>0</v>
      </c>
    </row>
    <row r="35" s="11" customFormat="1" ht="24" customHeight="1" spans="1:26">
      <c r="A35" s="36"/>
      <c r="B35" s="28" t="s">
        <v>50</v>
      </c>
      <c r="C35" s="29">
        <f>'2019年第二批中央资金'!C35+'2019年政府新增债券'!C35+'2019年第二批自治区'!C35+'2019年第三批自治区'!C35+'2020年提前批资金'!C35</f>
        <v>73</v>
      </c>
      <c r="D35" s="29">
        <f>'2019年第二批中央资金'!D35+'2019年政府新增债券'!D35+'2019年第二批自治区'!D35+'2019年第三批自治区'!D35+'2020年提前批资金'!D35</f>
        <v>0</v>
      </c>
      <c r="E35" s="29">
        <f>'2019年第二批中央资金'!E35+'2019年政府新增债券'!E35+'2019年第二批自治区'!E35+'2019年第三批自治区'!E35+'2020年提前批资金'!E35</f>
        <v>73</v>
      </c>
      <c r="F35" s="29">
        <f>'2019年第二批中央资金'!F35+'2019年政府新增债券'!F35+'2019年第二批自治区'!F35+'2019年第三批自治区'!F35+'2020年提前批资金'!F35</f>
        <v>0</v>
      </c>
      <c r="G35" s="30">
        <f t="shared" si="0"/>
        <v>1</v>
      </c>
      <c r="H35" s="29">
        <f>'2019年第二批中央资金'!H35+'2019年政府新增债券'!H35+'2019年第二批自治区'!H35+'2019年第三批自治区'!H35+'2020年提前批资金'!H35</f>
        <v>53</v>
      </c>
      <c r="I35" s="29">
        <f>'2019年第二批中央资金'!I35+'2019年政府新增债券'!I35+'2019年第二批自治区'!I35+'2019年第三批自治区'!I35+'2020年提前批资金'!I35</f>
        <v>0</v>
      </c>
      <c r="J35" s="30">
        <f t="shared" si="1"/>
        <v>0.726027397260274</v>
      </c>
      <c r="K35" s="29">
        <f>'2019年第二批中央资金'!K35+'2019年政府新增债券'!K35+'2019年第二批自治区'!K35+'2019年第三批自治区'!K35+'2020年提前批资金'!K35</f>
        <v>1874.12698</v>
      </c>
      <c r="L35" s="29">
        <f>'2019年第二批中央资金'!L35+'2019年政府新增债券'!L35+'2019年第二批自治区'!L35+'2019年第三批自治区'!L35+'2020年提前批资金'!L35</f>
        <v>1874.12698</v>
      </c>
      <c r="M35" s="29">
        <f>'2019年第二批中央资金'!M35+'2019年政府新增债券'!M35+'2019年第二批自治区'!M35+'2019年第三批自治区'!M35+'2020年提前批资金'!M35</f>
        <v>695.61198</v>
      </c>
      <c r="N35" s="29">
        <f>'2019年第二批中央资金'!N35+'2019年政府新增债券'!N35+'2019年第二批自治区'!N35+'2019年第三批自治区'!N35+'2020年提前批资金'!N35</f>
        <v>1178.515</v>
      </c>
      <c r="O35" s="29">
        <f>'2019年第二批中央资金'!O35+'2019年政府新增债券'!O35+'2019年第二批自治区'!O35+'2019年第三批自治区'!O35+'2020年提前批资金'!O35</f>
        <v>0</v>
      </c>
      <c r="P35" s="29">
        <f>'2019年第二批中央资金'!P35+'2019年政府新增债券'!P35+'2019年第二批自治区'!P35+'2019年第三批自治区'!P35+'2020年提前批资金'!P35</f>
        <v>1874.12698</v>
      </c>
      <c r="Q35" s="30">
        <f t="shared" si="2"/>
        <v>1</v>
      </c>
      <c r="R35" s="29">
        <f>'2019年第二批中央资金'!R35+'2019年政府新增债券'!R35+'2019年第二批自治区'!R35+'2019年第三批自治区'!R35+'2020年提前批资金'!R35</f>
        <v>591.58832</v>
      </c>
      <c r="S35" s="30">
        <f t="shared" si="3"/>
        <v>0.315660745676902</v>
      </c>
      <c r="T35" s="29">
        <f>'2019年第二批中央资金'!T35+'2019年政府新增债券'!T35+'2019年第二批自治区'!T35+'2019年第三批自治区'!T35+'2020年提前批资金'!T35</f>
        <v>63</v>
      </c>
      <c r="U35" s="29">
        <f>'2019年第二批中央资金'!U35+'2019年政府新增债券'!U35+'2019年第二批自治区'!U35+'2019年第三批自治区'!U35+'2020年提前批资金'!U35</f>
        <v>31</v>
      </c>
      <c r="V35" s="29">
        <f>'2019年第二批中央资金'!V35+'2019年政府新增债券'!V35+'2019年第二批自治区'!V35+'2019年第三批自治区'!V35+'2020年提前批资金'!V35</f>
        <v>21</v>
      </c>
      <c r="W35" s="29">
        <f>'2019年第二批中央资金'!W35+'2019年政府新增债券'!W35+'2019年第二批自治区'!W35+'2019年第三批自治区'!W35+'2020年提前批资金'!W35</f>
        <v>11</v>
      </c>
      <c r="X35" s="29">
        <f>'2019年第二批中央资金'!X35+'2019年政府新增债券'!X35+'2019年第二批自治区'!X35+'2019年第三批自治区'!X35+'2020年提前批资金'!X35</f>
        <v>5316</v>
      </c>
      <c r="Y35" s="29">
        <f>'2019年第二批中央资金'!Y35+'2019年政府新增债券'!Y35+'2019年第二批自治区'!Y35+'2019年第三批自治区'!Y35+'2020年提前批资金'!Y35</f>
        <v>18961</v>
      </c>
      <c r="Z35" s="22">
        <f>'2019年第二批自治区'!Z35+'2019年第三批自治区'!Z35+'2019年政府新增债券'!Z35+'2020年提前批资金'!Z35</f>
        <v>0</v>
      </c>
    </row>
    <row r="36" s="6" customFormat="1" customHeight="1" spans="1:26">
      <c r="A36" s="33" t="s">
        <v>64</v>
      </c>
      <c r="B36" s="34" t="s">
        <v>25</v>
      </c>
      <c r="C36" s="25">
        <f>'2019年第二批中央资金'!C36+'2019年政府新增债券'!C36+'2019年第二批自治区'!C36+'2019年第三批自治区'!C36+'2020年提前批资金'!C36</f>
        <v>67</v>
      </c>
      <c r="D36" s="25">
        <f>'2019年第二批中央资金'!D36+'2019年政府新增债券'!D36+'2019年第二批自治区'!D36+'2019年第三批自治区'!D36+'2020年提前批资金'!D36</f>
        <v>183.67</v>
      </c>
      <c r="E36" s="25">
        <f>'2019年第二批中央资金'!E36+'2019年政府新增债券'!E36+'2019年第二批自治区'!E36+'2019年第三批自治区'!E36+'2020年提前批资金'!E36</f>
        <v>67</v>
      </c>
      <c r="F36" s="25">
        <f>'2019年第二批中央资金'!F36+'2019年政府新增债券'!F36+'2019年第二批自治区'!F36+'2019年第三批自治区'!F36+'2020年提前批资金'!F36</f>
        <v>184.17</v>
      </c>
      <c r="G36" s="26">
        <f t="shared" si="0"/>
        <v>1</v>
      </c>
      <c r="H36" s="25">
        <f>'2019年第二批中央资金'!H36+'2019年政府新增债券'!H36+'2019年第二批自治区'!H36+'2019年第三批自治区'!H36+'2020年提前批资金'!H36</f>
        <v>49</v>
      </c>
      <c r="I36" s="25">
        <f>'2019年第二批中央资金'!I36+'2019年政府新增债券'!I36+'2019年第二批自治区'!I36+'2019年第三批自治区'!I36+'2020年提前批资金'!I36</f>
        <v>132.04</v>
      </c>
      <c r="J36" s="26">
        <f t="shared" si="1"/>
        <v>0.73134328358209</v>
      </c>
      <c r="K36" s="25">
        <f>'2019年第二批中央资金'!K36+'2019年政府新增债券'!K36+'2019年第二批自治区'!K36+'2019年第三批自治区'!K36+'2020年提前批资金'!K36</f>
        <v>4411.5</v>
      </c>
      <c r="L36" s="25">
        <f>'2019年第二批中央资金'!L36+'2019年政府新增债券'!L36+'2019年第二批自治区'!L36+'2019年第三批自治区'!L36+'2020年提前批资金'!L36</f>
        <v>4411.5</v>
      </c>
      <c r="M36" s="25">
        <f>'2019年第二批中央资金'!M36+'2019年政府新增债券'!M36+'2019年第二批自治区'!M36+'2019年第三批自治区'!M36+'2020年提前批资金'!M36</f>
        <v>3353.5</v>
      </c>
      <c r="N36" s="25">
        <f>'2019年第二批中央资金'!N36+'2019年政府新增债券'!N36+'2019年第二批自治区'!N36+'2019年第三批自治区'!N36+'2020年提前批资金'!N36</f>
        <v>1058</v>
      </c>
      <c r="O36" s="25">
        <f>'2019年第二批中央资金'!O36+'2019年政府新增债券'!O36+'2019年第二批自治区'!O36+'2019年第三批自治区'!O36+'2020年提前批资金'!O36</f>
        <v>0</v>
      </c>
      <c r="P36" s="25">
        <f>'2019年第二批中央资金'!P36+'2019年政府新增债券'!P36+'2019年第二批自治区'!P36+'2019年第三批自治区'!P36+'2020年提前批资金'!P36</f>
        <v>2808.5</v>
      </c>
      <c r="Q36" s="26">
        <f t="shared" si="2"/>
        <v>0.636631531225207</v>
      </c>
      <c r="R36" s="25">
        <f>'2019年第二批中央资金'!R36+'2019年政府新增债券'!R36+'2019年第二批自治区'!R36+'2019年第三批自治区'!R36+'2020年提前批资金'!R36</f>
        <v>3850.925</v>
      </c>
      <c r="S36" s="26">
        <f t="shared" si="3"/>
        <v>0.872928709055877</v>
      </c>
      <c r="T36" s="25">
        <f>'2019年第二批中央资金'!T36+'2019年政府新增债券'!T36+'2019年第二批自治区'!T36+'2019年第三批自治区'!T36+'2020年提前批资金'!T36</f>
        <v>53</v>
      </c>
      <c r="U36" s="25">
        <f>'2019年第二批中央资金'!U36+'2019年政府新增债券'!U36+'2019年第二批自治区'!U36+'2019年第三批自治区'!U36+'2020年提前批资金'!U36</f>
        <v>53</v>
      </c>
      <c r="V36" s="25">
        <f>'2019年第二批中央资金'!V36+'2019年政府新增债券'!V36+'2019年第二批自治区'!V36+'2019年第三批自治区'!V36+'2020年提前批资金'!V36</f>
        <v>1</v>
      </c>
      <c r="W36" s="25">
        <f>'2019年第二批中央资金'!W36+'2019年政府新增债券'!W36+'2019年第二批自治区'!W36+'2019年第三批自治区'!W36+'2020年提前批资金'!W36</f>
        <v>0</v>
      </c>
      <c r="X36" s="25">
        <f>'2019年第二批中央资金'!X36+'2019年政府新增债券'!X36+'2019年第二批自治区'!X36+'2019年第三批自治区'!X36+'2020年提前批资金'!X36</f>
        <v>4416</v>
      </c>
      <c r="Y36" s="25">
        <f>'2019年第二批中央资金'!Y36+'2019年政府新增债券'!Y36+'2019年第二批自治区'!Y36+'2019年第三批自治区'!Y36+'2020年提前批资金'!Y36</f>
        <v>17467</v>
      </c>
      <c r="Z36" s="48">
        <f>'2019年第二批自治区'!Z36+'2019年第三批自治区'!Z36+'2019年政府新增债券'!Z36+'2020年提前批资金'!Z36</f>
        <v>0</v>
      </c>
    </row>
    <row r="37" s="10" customFormat="1" customHeight="1" spans="1:26">
      <c r="A37" s="35"/>
      <c r="B37" s="28" t="s">
        <v>52</v>
      </c>
      <c r="C37" s="29">
        <f>'2019年第二批中央资金'!C37+'2019年政府新增债券'!C37+'2019年第二批自治区'!C37+'2019年第三批自治区'!C37+'2020年提前批资金'!C37</f>
        <v>51</v>
      </c>
      <c r="D37" s="29">
        <f>'2019年第二批中央资金'!D37+'2019年政府新增债券'!D37+'2019年第二批自治区'!D37+'2019年第三批自治区'!D37+'2020年提前批资金'!D37</f>
        <v>102.67</v>
      </c>
      <c r="E37" s="29">
        <f>'2019年第二批中央资金'!E37+'2019年政府新增债券'!E37+'2019年第二批自治区'!E37+'2019年第三批自治区'!E37+'2020年提前批资金'!E37</f>
        <v>51</v>
      </c>
      <c r="F37" s="29">
        <f>'2019年第二批中央资金'!F37+'2019年政府新增债券'!F37+'2019年第二批自治区'!F37+'2019年第三批自治区'!F37+'2020年提前批资金'!F37</f>
        <v>103.17</v>
      </c>
      <c r="G37" s="30">
        <f t="shared" si="0"/>
        <v>1</v>
      </c>
      <c r="H37" s="29">
        <f>'2019年第二批中央资金'!H37+'2019年政府新增债券'!H37+'2019年第二批自治区'!H37+'2019年第三批自治区'!H37+'2020年提前批资金'!H37</f>
        <v>33</v>
      </c>
      <c r="I37" s="29">
        <f>'2019年第二批中央资金'!I37+'2019年政府新增债券'!I37+'2019年第二批自治区'!I37+'2019年第三批自治区'!I37+'2020年提前批资金'!I37</f>
        <v>51.04</v>
      </c>
      <c r="J37" s="30">
        <f t="shared" si="1"/>
        <v>0.647058823529412</v>
      </c>
      <c r="K37" s="29">
        <f>'2019年第二批中央资金'!K37+'2019年政府新增债券'!K37+'2019年第二批自治区'!K37+'2019年第三批自治区'!K37+'2020年提前批资金'!K37</f>
        <v>4196.2</v>
      </c>
      <c r="L37" s="29">
        <f>'2019年第二批中央资金'!L37+'2019年政府新增债券'!L37+'2019年第二批自治区'!L37+'2019年第三批自治区'!L37+'2020年提前批资金'!L37</f>
        <v>4196.2</v>
      </c>
      <c r="M37" s="29">
        <f>'2019年第二批中央资金'!M37+'2019年政府新增债券'!M37+'2019年第二批自治区'!M37+'2019年第三批自治区'!M37+'2020年提前批资金'!M37</f>
        <v>3247.2</v>
      </c>
      <c r="N37" s="29">
        <f>'2019年第二批中央资金'!N37+'2019年政府新增债券'!N37+'2019年第二批自治区'!N37+'2019年第三批自治区'!N37+'2020年提前批资金'!N37</f>
        <v>949</v>
      </c>
      <c r="O37" s="29">
        <f>'2019年第二批中央资金'!O37+'2019年政府新增债券'!O37+'2019年第二批自治区'!O37+'2019年第三批自治区'!O37+'2020年提前批资金'!O37</f>
        <v>0</v>
      </c>
      <c r="P37" s="29">
        <f>'2019年第二批中央资金'!P37+'2019年政府新增债券'!P37+'2019年第二批自治区'!P37+'2019年第三批自治区'!P37+'2020年提前批资金'!P37</f>
        <v>2593.2</v>
      </c>
      <c r="Q37" s="30">
        <f t="shared" si="2"/>
        <v>0.617987703160002</v>
      </c>
      <c r="R37" s="29">
        <f>'2019年第二批中央资金'!R37+'2019年政府新增债券'!R37+'2019年第二批自治区'!R37+'2019年第三批自治区'!R37+'2020年提前批资金'!R37</f>
        <v>3642.084</v>
      </c>
      <c r="S37" s="30">
        <f t="shared" si="3"/>
        <v>0.867948143558458</v>
      </c>
      <c r="T37" s="29">
        <f>'2019年第二批中央资金'!T37+'2019年政府新增债券'!T37+'2019年第二批自治区'!T37+'2019年第三批自治区'!T37+'2020年提前批资金'!T37</f>
        <v>40</v>
      </c>
      <c r="U37" s="29">
        <f>'2019年第二批中央资金'!U37+'2019年政府新增债券'!U37+'2019年第二批自治区'!U37+'2019年第三批自治区'!U37+'2020年提前批资金'!U37</f>
        <v>40</v>
      </c>
      <c r="V37" s="29">
        <f>'2019年第二批中央资金'!V37+'2019年政府新增债券'!V37+'2019年第二批自治区'!V37+'2019年第三批自治区'!V37+'2020年提前批资金'!V37</f>
        <v>0</v>
      </c>
      <c r="W37" s="29">
        <f>'2019年第二批中央资金'!W37+'2019年政府新增债券'!W37+'2019年第二批自治区'!W37+'2019年第三批自治区'!W37+'2020年提前批资金'!W37</f>
        <v>0</v>
      </c>
      <c r="X37" s="29">
        <f>'2019年第二批中央资金'!X37+'2019年政府新增债券'!X37+'2019年第二批自治区'!X37+'2019年第三批自治区'!X37+'2020年提前批资金'!X37</f>
        <v>3028</v>
      </c>
      <c r="Y37" s="29">
        <f>'2019年第二批中央资金'!Y37+'2019年政府新增债券'!Y37+'2019年第二批自治区'!Y37+'2019年第三批自治区'!Y37+'2020年提前批资金'!Y37</f>
        <v>11904</v>
      </c>
      <c r="Z37" s="22">
        <f>'2019年第二批自治区'!Z37+'2019年第三批自治区'!Z37+'2019年政府新增债券'!Z37+'2020年提前批资金'!Z37</f>
        <v>0</v>
      </c>
    </row>
    <row r="38" s="5" customFormat="1" ht="24" customHeight="1" spans="1:26">
      <c r="A38" s="36"/>
      <c r="B38" s="28" t="s">
        <v>79</v>
      </c>
      <c r="C38" s="29">
        <f>'2019年第二批中央资金'!C38+'2019年政府新增债券'!C38+'2019年第二批自治区'!C38+'2019年第三批自治区'!C38+'2020年提前批资金'!C38</f>
        <v>2</v>
      </c>
      <c r="D38" s="29">
        <f>'2019年第二批中央资金'!D38+'2019年政府新增债券'!D38+'2019年第二批自治区'!D38+'2019年第三批自治区'!D38+'2020年提前批资金'!D38</f>
        <v>3.8</v>
      </c>
      <c r="E38" s="29">
        <f>'2019年第二批中央资金'!E38+'2019年政府新增债券'!E38+'2019年第二批自治区'!E38+'2019年第三批自治区'!E38+'2020年提前批资金'!E38</f>
        <v>2</v>
      </c>
      <c r="F38" s="29">
        <f>'2019年第二批中央资金'!F38+'2019年政府新增债券'!F38+'2019年第二批自治区'!F38+'2019年第三批自治区'!F38+'2020年提前批资金'!F38</f>
        <v>3.8</v>
      </c>
      <c r="G38" s="30">
        <f t="shared" si="0"/>
        <v>1</v>
      </c>
      <c r="H38" s="29">
        <f>'2019年第二批中央资金'!H38+'2019年政府新增债券'!H38+'2019年第二批自治区'!H38+'2019年第三批自治区'!H38+'2020年提前批资金'!H38</f>
        <v>2</v>
      </c>
      <c r="I38" s="29">
        <f>'2019年第二批中央资金'!I38+'2019年政府新增债券'!I38+'2019年第二批自治区'!I38+'2019年第三批自治区'!I38+'2020年提前批资金'!I38</f>
        <v>3.8</v>
      </c>
      <c r="J38" s="30">
        <f t="shared" si="1"/>
        <v>1</v>
      </c>
      <c r="K38" s="29">
        <f>'2019年第二批中央资金'!K38+'2019年政府新增债券'!K38+'2019年第二批自治区'!K38+'2019年第三批自治区'!K38+'2020年提前批资金'!K38</f>
        <v>47</v>
      </c>
      <c r="L38" s="29">
        <f>'2019年第二批中央资金'!L38+'2019年政府新增债券'!L38+'2019年第二批自治区'!L38+'2019年第三批自治区'!L38+'2020年提前批资金'!L38</f>
        <v>47</v>
      </c>
      <c r="M38" s="29">
        <f>'2019年第二批中央资金'!M38+'2019年政府新增债券'!M38+'2019年第二批自治区'!M38+'2019年第三批自治区'!M38+'2020年提前批资金'!M38</f>
        <v>47</v>
      </c>
      <c r="N38" s="29">
        <f>'2019年第二批中央资金'!N38+'2019年政府新增债券'!N38+'2019年第二批自治区'!N38+'2019年第三批自治区'!N38+'2020年提前批资金'!N38</f>
        <v>0</v>
      </c>
      <c r="O38" s="29">
        <f>'2019年第二批中央资金'!O38+'2019年政府新增债券'!O38+'2019年第二批自治区'!O38+'2019年第三批自治区'!O38+'2020年提前批资金'!O38</f>
        <v>0</v>
      </c>
      <c r="P38" s="29">
        <f>'2019年第二批中央资金'!P38+'2019年政府新增债券'!P38+'2019年第二批自治区'!P38+'2019年第三批自治区'!P38+'2020年提前批资金'!P38</f>
        <v>47</v>
      </c>
      <c r="Q38" s="30">
        <f t="shared" si="2"/>
        <v>1</v>
      </c>
      <c r="R38" s="29">
        <f>'2019年第二批中央资金'!R38+'2019年政府新增债券'!R38+'2019年第二批自治区'!R38+'2019年第三批自治区'!R38+'2020年提前批资金'!R38</f>
        <v>45.59</v>
      </c>
      <c r="S38" s="30">
        <f t="shared" si="3"/>
        <v>0.97</v>
      </c>
      <c r="T38" s="29">
        <f>'2019年第二批中央资金'!T38+'2019年政府新增债券'!T38+'2019年第二批自治区'!T38+'2019年第三批自治区'!T38+'2020年提前批资金'!T38</f>
        <v>2</v>
      </c>
      <c r="U38" s="29">
        <f>'2019年第二批中央资金'!U38+'2019年政府新增债券'!U38+'2019年第二批自治区'!U38+'2019年第三批自治区'!U38+'2020年提前批资金'!U38</f>
        <v>2</v>
      </c>
      <c r="V38" s="29">
        <f>'2019年第二批中央资金'!V38+'2019年政府新增债券'!V38+'2019年第二批自治区'!V38+'2019年第三批自治区'!V38+'2020年提前批资金'!V38</f>
        <v>0</v>
      </c>
      <c r="W38" s="29">
        <f>'2019年第二批中央资金'!W38+'2019年政府新增债券'!W38+'2019年第二批自治区'!W38+'2019年第三批自治区'!W38+'2020年提前批资金'!W38</f>
        <v>0</v>
      </c>
      <c r="X38" s="29">
        <f>'2019年第二批中央资金'!X38+'2019年政府新增债券'!X38+'2019年第二批自治区'!X38+'2019年第三批自治区'!X38+'2020年提前批资金'!X38</f>
        <v>226</v>
      </c>
      <c r="Y38" s="29">
        <f>'2019年第二批中央资金'!Y38+'2019年政府新增债券'!Y38+'2019年第二批自治区'!Y38+'2019年第三批自治区'!Y38+'2020年提前批资金'!Y38</f>
        <v>801</v>
      </c>
      <c r="Z38" s="22">
        <f>'2019年第二批自治区'!Z38+'2019年第三批自治区'!Z38+'2019年政府新增债券'!Z38+'2020年提前批资金'!Z38</f>
        <v>0</v>
      </c>
    </row>
    <row r="39" s="5" customFormat="1" ht="24" customHeight="1" spans="1:26">
      <c r="A39" s="36"/>
      <c r="B39" s="28" t="s">
        <v>80</v>
      </c>
      <c r="C39" s="29">
        <f>'2019年第二批中央资金'!C39+'2019年政府新增债券'!C39+'2019年第二批自治区'!C39+'2019年第三批自治区'!C39+'2020年提前批资金'!C39</f>
        <v>49</v>
      </c>
      <c r="D39" s="29">
        <f>'2019年第二批中央资金'!D39+'2019年政府新增债券'!D39+'2019年第二批自治区'!D39+'2019年第三批自治区'!D39+'2020年提前批资金'!D39</f>
        <v>98.87</v>
      </c>
      <c r="E39" s="29">
        <f>'2019年第二批中央资金'!E39+'2019年政府新增债券'!E39+'2019年第二批自治区'!E39+'2019年第三批自治区'!E39+'2020年提前批资金'!E39</f>
        <v>49</v>
      </c>
      <c r="F39" s="29">
        <f>'2019年第二批中央资金'!F39+'2019年政府新增债券'!F39+'2019年第二批自治区'!F39+'2019年第三批自治区'!F39+'2020年提前批资金'!F39</f>
        <v>99.37</v>
      </c>
      <c r="G39" s="30">
        <f t="shared" si="0"/>
        <v>1</v>
      </c>
      <c r="H39" s="29">
        <f>'2019年第二批中央资金'!H39+'2019年政府新增债券'!H39+'2019年第二批自治区'!H39+'2019年第三批自治区'!H39+'2020年提前批资金'!H39</f>
        <v>31</v>
      </c>
      <c r="I39" s="29">
        <f>'2019年第二批中央资金'!I39+'2019年政府新增债券'!I39+'2019年第二批自治区'!I39+'2019年第三批自治区'!I39+'2020年提前批资金'!I39</f>
        <v>47.24</v>
      </c>
      <c r="J39" s="30">
        <f t="shared" si="1"/>
        <v>0.63265306122449</v>
      </c>
      <c r="K39" s="29">
        <f>'2019年第二批中央资金'!K39+'2019年政府新增债券'!K39+'2019年第二批自治区'!K39+'2019年第三批自治区'!K39+'2020年提前批资金'!K39</f>
        <v>4149.2</v>
      </c>
      <c r="L39" s="29">
        <f>'2019年第二批中央资金'!L39+'2019年政府新增债券'!L39+'2019年第二批自治区'!L39+'2019年第三批自治区'!L39+'2020年提前批资金'!L39</f>
        <v>4149.2</v>
      </c>
      <c r="M39" s="29">
        <f>'2019年第二批中央资金'!M39+'2019年政府新增债券'!M39+'2019年第二批自治区'!M39+'2019年第三批自治区'!M39+'2020年提前批资金'!M39</f>
        <v>3200.2</v>
      </c>
      <c r="N39" s="29">
        <f>'2019年第二批中央资金'!N39+'2019年政府新增债券'!N39+'2019年第二批自治区'!N39+'2019年第三批自治区'!N39+'2020年提前批资金'!N39</f>
        <v>949</v>
      </c>
      <c r="O39" s="29">
        <f>'2019年第二批中央资金'!O39+'2019年政府新增债券'!O39+'2019年第二批自治区'!O39+'2019年第三批自治区'!O39+'2020年提前批资金'!O39</f>
        <v>0</v>
      </c>
      <c r="P39" s="29">
        <f>'2019年第二批中央资金'!P39+'2019年政府新增债券'!P39+'2019年第二批自治区'!P39+'2019年第三批自治区'!P39+'2020年提前批资金'!P39</f>
        <v>2546.2</v>
      </c>
      <c r="Q39" s="30">
        <f t="shared" si="2"/>
        <v>0.613660464667888</v>
      </c>
      <c r="R39" s="29">
        <f>'2019年第二批中央资金'!R39+'2019年政府新增债券'!R39+'2019年第二批自治区'!R39+'2019年第三批自治区'!R39+'2020年提前批资金'!R39</f>
        <v>3596.494</v>
      </c>
      <c r="S39" s="30">
        <f t="shared" si="3"/>
        <v>0.866792152704136</v>
      </c>
      <c r="T39" s="29">
        <f>'2019年第二批中央资金'!T39+'2019年政府新增债券'!T39+'2019年第二批自治区'!T39+'2019年第三批自治区'!T39+'2020年提前批资金'!T39</f>
        <v>38</v>
      </c>
      <c r="U39" s="29">
        <f>'2019年第二批中央资金'!U39+'2019年政府新增债券'!U39+'2019年第二批自治区'!U39+'2019年第三批自治区'!U39+'2020年提前批资金'!U39</f>
        <v>38</v>
      </c>
      <c r="V39" s="29">
        <f>'2019年第二批中央资金'!V39+'2019年政府新增债券'!V39+'2019年第二批自治区'!V39+'2019年第三批自治区'!V39+'2020年提前批资金'!V39</f>
        <v>0</v>
      </c>
      <c r="W39" s="29">
        <f>'2019年第二批中央资金'!W39+'2019年政府新增债券'!W39+'2019年第二批自治区'!W39+'2019年第三批自治区'!W39+'2020年提前批资金'!W39</f>
        <v>0</v>
      </c>
      <c r="X39" s="29">
        <f>'2019年第二批中央资金'!X39+'2019年政府新增债券'!X39+'2019年第二批自治区'!X39+'2019年第三批自治区'!X39+'2020年提前批资金'!X39</f>
        <v>2802</v>
      </c>
      <c r="Y39" s="29">
        <f>'2019年第二批中央资金'!Y39+'2019年政府新增债券'!Y39+'2019年第二批自治区'!Y39+'2019年第三批自治区'!Y39+'2020年提前批资金'!Y39</f>
        <v>11103</v>
      </c>
      <c r="Z39" s="22">
        <f>'2019年第二批自治区'!Z39+'2019年第三批自治区'!Z39+'2019年政府新增债券'!Z39+'2020年提前批资金'!Z39</f>
        <v>0</v>
      </c>
    </row>
    <row r="40" s="5" customFormat="1" ht="24" customHeight="1" spans="1:26">
      <c r="A40" s="36"/>
      <c r="B40" s="28" t="s">
        <v>48</v>
      </c>
      <c r="C40" s="29">
        <f>'2019年第二批中央资金'!C40+'2019年政府新增债券'!C40+'2019年第二批自治区'!C40+'2019年第三批自治区'!C40+'2020年提前批资金'!C40</f>
        <v>5</v>
      </c>
      <c r="D40" s="29">
        <f>'2019年第二批中央资金'!D40+'2019年政府新增债券'!D40+'2019年第二批自治区'!D40+'2019年第三批自治区'!D40+'2020年提前批资金'!D40</f>
        <v>81</v>
      </c>
      <c r="E40" s="29">
        <f>'2019年第二批中央资金'!E40+'2019年政府新增债券'!E40+'2019年第二批自治区'!E40+'2019年第三批自治区'!E40+'2020年提前批资金'!E40</f>
        <v>5</v>
      </c>
      <c r="F40" s="29">
        <f>'2019年第二批中央资金'!F40+'2019年政府新增债券'!F40+'2019年第二批自治区'!F40+'2019年第三批自治区'!F40+'2020年提前批资金'!F40</f>
        <v>81</v>
      </c>
      <c r="G40" s="30">
        <f t="shared" si="0"/>
        <v>1</v>
      </c>
      <c r="H40" s="29">
        <f>'2019年第二批中央资金'!H40+'2019年政府新增债券'!H40+'2019年第二批自治区'!H40+'2019年第三批自治区'!H40+'2020年提前批资金'!H40</f>
        <v>5</v>
      </c>
      <c r="I40" s="29">
        <f>'2019年第二批中央资金'!I40+'2019年政府新增债券'!I40+'2019年第二批自治区'!I40+'2019年第三批自治区'!I40+'2020年提前批资金'!I40</f>
        <v>81</v>
      </c>
      <c r="J40" s="30">
        <f t="shared" si="1"/>
        <v>1</v>
      </c>
      <c r="K40" s="29">
        <f>'2019年第二批中央资金'!K40+'2019年政府新增债券'!K40+'2019年第二批自治区'!K40+'2019年第三批自治区'!K40+'2020年提前批资金'!K40</f>
        <v>115.3</v>
      </c>
      <c r="L40" s="29">
        <f>'2019年第二批中央资金'!L40+'2019年政府新增债券'!L40+'2019年第二批自治区'!L40+'2019年第三批自治区'!L40+'2020年提前批资金'!L40</f>
        <v>115.3</v>
      </c>
      <c r="M40" s="29">
        <f>'2019年第二批中央资金'!M40+'2019年政府新增债券'!M40+'2019年第二批自治区'!M40+'2019年第三批自治区'!M40+'2020年提前批资金'!M40</f>
        <v>106.3</v>
      </c>
      <c r="N40" s="29">
        <f>'2019年第二批中央资金'!N40+'2019年政府新增债券'!N40+'2019年第二批自治区'!N40+'2019年第三批自治区'!N40+'2020年提前批资金'!N40</f>
        <v>9</v>
      </c>
      <c r="O40" s="29">
        <f>'2019年第二批中央资金'!O40+'2019年政府新增债券'!O40+'2019年第二批自治区'!O40+'2019年第三批自治区'!O40+'2020年提前批资金'!O40</f>
        <v>0</v>
      </c>
      <c r="P40" s="29">
        <f>'2019年第二批中央资金'!P40+'2019年政府新增债券'!P40+'2019年第二批自治区'!P40+'2019年第三批自治区'!P40+'2020年提前批资金'!P40</f>
        <v>115.3</v>
      </c>
      <c r="Q40" s="30">
        <f t="shared" si="2"/>
        <v>1</v>
      </c>
      <c r="R40" s="29">
        <f>'2019年第二批中央资金'!R40+'2019年政府新增债券'!R40+'2019年第二批自治区'!R40+'2019年第三批自治区'!R40+'2020年提前批资金'!R40</f>
        <v>111.841</v>
      </c>
      <c r="S40" s="30">
        <f t="shared" si="3"/>
        <v>0.97</v>
      </c>
      <c r="T40" s="29">
        <f>'2019年第二批中央资金'!T40+'2019年政府新增债券'!T40+'2019年第二批自治区'!T40+'2019年第三批自治区'!T40+'2020年提前批资金'!T40</f>
        <v>5</v>
      </c>
      <c r="U40" s="29">
        <f>'2019年第二批中央资金'!U40+'2019年政府新增债券'!U40+'2019年第二批自治区'!U40+'2019年第三批自治区'!U40+'2020年提前批资金'!U40</f>
        <v>5</v>
      </c>
      <c r="V40" s="29">
        <f>'2019年第二批中央资金'!V40+'2019年政府新增债券'!V40+'2019年第二批自治区'!V40+'2019年第三批自治区'!V40+'2020年提前批资金'!V40</f>
        <v>0</v>
      </c>
      <c r="W40" s="29">
        <f>'2019年第二批中央资金'!W40+'2019年政府新增债券'!W40+'2019年第二批自治区'!W40+'2019年第三批自治区'!W40+'2020年提前批资金'!W40</f>
        <v>0</v>
      </c>
      <c r="X40" s="29">
        <f>'2019年第二批中央资金'!X40+'2019年政府新增债券'!X40+'2019年第二批自治区'!X40+'2019年第三批自治区'!X40+'2020年提前批资金'!X40</f>
        <v>749</v>
      </c>
      <c r="Y40" s="29">
        <f>'2019年第二批中央资金'!Y40+'2019年政府新增债券'!Y40+'2019年第二批自治区'!Y40+'2019年第三批自治区'!Y40+'2020年提前批资金'!Y40</f>
        <v>2851</v>
      </c>
      <c r="Z40" s="22">
        <f>'2019年第二批自治区'!Z40+'2019年第三批自治区'!Z40+'2019年政府新增债券'!Z40+'2020年提前批资金'!Z40</f>
        <v>0</v>
      </c>
    </row>
    <row r="41" s="5" customFormat="1" ht="24" customHeight="1" spans="1:26">
      <c r="A41" s="36"/>
      <c r="B41" s="32" t="s">
        <v>49</v>
      </c>
      <c r="C41" s="29">
        <f>'2019年第二批中央资金'!C41+'2019年政府新增债券'!C41+'2019年第二批自治区'!C41+'2019年第三批自治区'!C41+'2020年提前批资金'!C41</f>
        <v>0</v>
      </c>
      <c r="D41" s="29">
        <f>'2019年第二批中央资金'!D41+'2019年政府新增债券'!D41+'2019年第二批自治区'!D41+'2019年第三批自治区'!D41+'2020年提前批资金'!D41</f>
        <v>0</v>
      </c>
      <c r="E41" s="29">
        <f>'2019年第二批中央资金'!E41+'2019年政府新增债券'!E41+'2019年第二批自治区'!E41+'2019年第三批自治区'!E41+'2020年提前批资金'!E41</f>
        <v>0</v>
      </c>
      <c r="F41" s="29">
        <f>'2019年第二批中央资金'!F41+'2019年政府新增债券'!F41+'2019年第二批自治区'!F41+'2019年第三批自治区'!F41+'2020年提前批资金'!F41</f>
        <v>0</v>
      </c>
      <c r="G41" s="30" t="e">
        <f t="shared" si="0"/>
        <v>#DIV/0!</v>
      </c>
      <c r="H41" s="29">
        <f>'2019年第二批中央资金'!H41+'2019年政府新增债券'!H41+'2019年第二批自治区'!H41+'2019年第三批自治区'!H41+'2020年提前批资金'!H41</f>
        <v>0</v>
      </c>
      <c r="I41" s="29">
        <f>'2019年第二批中央资金'!I41+'2019年政府新增债券'!I41+'2019年第二批自治区'!I41+'2019年第三批自治区'!I41+'2020年提前批资金'!I41</f>
        <v>0</v>
      </c>
      <c r="J41" s="30" t="e">
        <f t="shared" si="1"/>
        <v>#DIV/0!</v>
      </c>
      <c r="K41" s="29">
        <f>'2019年第二批中央资金'!K41+'2019年政府新增债券'!K41+'2019年第二批自治区'!K41+'2019年第三批自治区'!K41+'2020年提前批资金'!K41</f>
        <v>0</v>
      </c>
      <c r="L41" s="29">
        <f>'2019年第二批中央资金'!L41+'2019年政府新增债券'!L41+'2019年第二批自治区'!L41+'2019年第三批自治区'!L41+'2020年提前批资金'!L41</f>
        <v>0</v>
      </c>
      <c r="M41" s="29">
        <f>'2019年第二批中央资金'!M41+'2019年政府新增债券'!M41+'2019年第二批自治区'!M41+'2019年第三批自治区'!M41+'2020年提前批资金'!M41</f>
        <v>0</v>
      </c>
      <c r="N41" s="29">
        <f>'2019年第二批中央资金'!N41+'2019年政府新增债券'!N41+'2019年第二批自治区'!N41+'2019年第三批自治区'!N41+'2020年提前批资金'!N41</f>
        <v>0</v>
      </c>
      <c r="O41" s="29">
        <f>'2019年第二批中央资金'!O41+'2019年政府新增债券'!O41+'2019年第二批自治区'!O41+'2019年第三批自治区'!O41+'2020年提前批资金'!O41</f>
        <v>0</v>
      </c>
      <c r="P41" s="29">
        <f>'2019年第二批中央资金'!P41+'2019年政府新增债券'!P41+'2019年第二批自治区'!P41+'2019年第三批自治区'!P41+'2020年提前批资金'!P41</f>
        <v>0</v>
      </c>
      <c r="Q41" s="30" t="e">
        <f t="shared" si="2"/>
        <v>#DIV/0!</v>
      </c>
      <c r="R41" s="29">
        <f>'2019年第二批中央资金'!R41+'2019年政府新增债券'!R41+'2019年第二批自治区'!R41+'2019年第三批自治区'!R41+'2020年提前批资金'!R41</f>
        <v>0</v>
      </c>
      <c r="S41" s="30" t="e">
        <f t="shared" si="3"/>
        <v>#DIV/0!</v>
      </c>
      <c r="T41" s="29">
        <f>'2019年第二批中央资金'!T41+'2019年政府新增债券'!T41+'2019年第二批自治区'!T41+'2019年第三批自治区'!T41+'2020年提前批资金'!T41</f>
        <v>0</v>
      </c>
      <c r="U41" s="29">
        <f>'2019年第二批中央资金'!U41+'2019年政府新增债券'!U41+'2019年第二批自治区'!U41+'2019年第三批自治区'!U41+'2020年提前批资金'!U41</f>
        <v>0</v>
      </c>
      <c r="V41" s="29">
        <f>'2019年第二批中央资金'!V41+'2019年政府新增债券'!V41+'2019年第二批自治区'!V41+'2019年第三批自治区'!V41+'2020年提前批资金'!V41</f>
        <v>0</v>
      </c>
      <c r="W41" s="29">
        <f>'2019年第二批中央资金'!W41+'2019年政府新增债券'!W41+'2019年第二批自治区'!W41+'2019年第三批自治区'!W41+'2020年提前批资金'!W41</f>
        <v>0</v>
      </c>
      <c r="X41" s="29">
        <f>'2019年第二批中央资金'!X41+'2019年政府新增债券'!X41+'2019年第二批自治区'!X41+'2019年第三批自治区'!X41+'2020年提前批资金'!X41</f>
        <v>0</v>
      </c>
      <c r="Y41" s="29">
        <f>'2019年第二批中央资金'!Y41+'2019年政府新增债券'!Y41+'2019年第二批自治区'!Y41+'2019年第三批自治区'!Y41+'2020年提前批资金'!Y41</f>
        <v>0</v>
      </c>
      <c r="Z41" s="22">
        <f>'2019年第二批自治区'!Z41+'2019年第三批自治区'!Z41+'2019年政府新增债券'!Z41+'2020年提前批资金'!Z41</f>
        <v>0</v>
      </c>
    </row>
    <row r="42" s="5" customFormat="1" ht="24" customHeight="1" spans="1:26">
      <c r="A42" s="36"/>
      <c r="B42" s="28" t="s">
        <v>50</v>
      </c>
      <c r="C42" s="29">
        <f>'2019年第二批中央资金'!C42+'2019年政府新增债券'!C42+'2019年第二批自治区'!C42+'2019年第三批自治区'!C42+'2020年提前批资金'!C42</f>
        <v>11</v>
      </c>
      <c r="D42" s="29">
        <f>'2019年第二批中央资金'!D42+'2019年政府新增债券'!D42+'2019年第二批自治区'!D42+'2019年第三批自治区'!D42+'2020年提前批资金'!D42</f>
        <v>0</v>
      </c>
      <c r="E42" s="29">
        <f>'2019年第二批中央资金'!E42+'2019年政府新增债券'!E42+'2019年第二批自治区'!E42+'2019年第三批自治区'!E42+'2020年提前批资金'!E42</f>
        <v>11</v>
      </c>
      <c r="F42" s="29">
        <f>'2019年第二批中央资金'!F42+'2019年政府新增债券'!F42+'2019年第二批自治区'!F42+'2019年第三批自治区'!F42+'2020年提前批资金'!F42</f>
        <v>0</v>
      </c>
      <c r="G42" s="30">
        <f t="shared" si="0"/>
        <v>1</v>
      </c>
      <c r="H42" s="29">
        <f>'2019年第二批中央资金'!H42+'2019年政府新增债券'!H42+'2019年第二批自治区'!H42+'2019年第三批自治区'!H42+'2020年提前批资金'!H42</f>
        <v>11</v>
      </c>
      <c r="I42" s="29">
        <f>'2019年第二批中央资金'!I42+'2019年政府新增债券'!I42+'2019年第二批自治区'!I42+'2019年第三批自治区'!I42+'2020年提前批资金'!I42</f>
        <v>0</v>
      </c>
      <c r="J42" s="30">
        <f t="shared" si="1"/>
        <v>1</v>
      </c>
      <c r="K42" s="29">
        <f>'2019年第二批中央资金'!K42+'2019年政府新增债券'!K42+'2019年第二批自治区'!K42+'2019年第三批自治区'!K42+'2020年提前批资金'!K42</f>
        <v>100</v>
      </c>
      <c r="L42" s="29">
        <f>'2019年第二批中央资金'!L42+'2019年政府新增债券'!L42+'2019年第二批自治区'!L42+'2019年第三批自治区'!L42+'2020年提前批资金'!L42</f>
        <v>100</v>
      </c>
      <c r="M42" s="29">
        <f>'2019年第二批中央资金'!M42+'2019年政府新增债券'!M42+'2019年第二批自治区'!M42+'2019年第三批自治区'!M42+'2020年提前批资金'!M42</f>
        <v>0</v>
      </c>
      <c r="N42" s="29">
        <f>'2019年第二批中央资金'!N42+'2019年政府新增债券'!N42+'2019年第二批自治区'!N42+'2019年第三批自治区'!N42+'2020年提前批资金'!N42</f>
        <v>100</v>
      </c>
      <c r="O42" s="29">
        <f>'2019年第二批中央资金'!O42+'2019年政府新增债券'!O42+'2019年第二批自治区'!O42+'2019年第三批自治区'!O42+'2020年提前批资金'!O42</f>
        <v>0</v>
      </c>
      <c r="P42" s="29">
        <f>'2019年第二批中央资金'!P42+'2019年政府新增债券'!P42+'2019年第二批自治区'!P42+'2019年第三批自治区'!P42+'2020年提前批资金'!P42</f>
        <v>100</v>
      </c>
      <c r="Q42" s="30">
        <f t="shared" si="2"/>
        <v>1</v>
      </c>
      <c r="R42" s="29">
        <f>'2019年第二批中央资金'!R42+'2019年政府新增债券'!R42+'2019年第二批自治区'!R42+'2019年第三批自治区'!R42+'2020年提前批资金'!R42</f>
        <v>97</v>
      </c>
      <c r="S42" s="30">
        <f t="shared" si="3"/>
        <v>0.97</v>
      </c>
      <c r="T42" s="29">
        <f>'2019年第二批中央资金'!T42+'2019年政府新增债券'!T42+'2019年第二批自治区'!T42+'2019年第三批自治区'!T42+'2020年提前批资金'!T42</f>
        <v>8</v>
      </c>
      <c r="U42" s="29">
        <f>'2019年第二批中央资金'!U42+'2019年政府新增债券'!U42+'2019年第二批自治区'!U42+'2019年第三批自治区'!U42+'2020年提前批资金'!U42</f>
        <v>8</v>
      </c>
      <c r="V42" s="29">
        <f>'2019年第二批中央资金'!V42+'2019年政府新增债券'!V42+'2019年第二批自治区'!V42+'2019年第三批自治区'!V42+'2020年提前批资金'!V42</f>
        <v>1</v>
      </c>
      <c r="W42" s="29">
        <f>'2019年第二批中央资金'!W42+'2019年政府新增债券'!W42+'2019年第二批自治区'!W42+'2019年第三批自治区'!W42+'2020年提前批资金'!W42</f>
        <v>0</v>
      </c>
      <c r="X42" s="29">
        <f>'2019年第二批中央资金'!X42+'2019年政府新增债券'!X42+'2019年第二批自治区'!X42+'2019年第三批自治区'!X42+'2020年提前批资金'!X42</f>
        <v>639</v>
      </c>
      <c r="Y42" s="29">
        <f>'2019年第二批中央资金'!Y42+'2019年政府新增债券'!Y42+'2019年第二批自治区'!Y42+'2019年第三批自治区'!Y42+'2020年提前批资金'!Y42</f>
        <v>2712</v>
      </c>
      <c r="Z42" s="22">
        <f>'2019年第二批自治区'!Z42+'2019年第三批自治区'!Z42+'2019年政府新增债券'!Z42+'2020年提前批资金'!Z42</f>
        <v>0</v>
      </c>
    </row>
    <row r="43" s="9" customFormat="1" customHeight="1" spans="1:26">
      <c r="A43" s="33" t="s">
        <v>65</v>
      </c>
      <c r="B43" s="34" t="s">
        <v>25</v>
      </c>
      <c r="C43" s="25">
        <f>'2019年第二批中央资金'!C43+'2019年政府新增债券'!C43+'2019年第二批自治区'!C43+'2019年第三批自治区'!C43+'2020年提前批资金'!C43</f>
        <v>433</v>
      </c>
      <c r="D43" s="25">
        <f>'2019年第二批中央资金'!D43+'2019年政府新增债券'!D43+'2019年第二批自治区'!D43+'2019年第三批自治区'!D43+'2020年提前批资金'!D43</f>
        <v>540.783</v>
      </c>
      <c r="E43" s="25">
        <f>'2019年第二批中央资金'!E43+'2019年政府新增债券'!E43+'2019年第二批自治区'!E43+'2019年第三批自治区'!E43+'2020年提前批资金'!E43</f>
        <v>433</v>
      </c>
      <c r="F43" s="25">
        <f>'2019年第二批中央资金'!F43+'2019年政府新增债券'!F43+'2019年第二批自治区'!F43+'2019年第三批自治区'!F43+'2020年提前批资金'!F43</f>
        <v>540.783</v>
      </c>
      <c r="G43" s="26">
        <f t="shared" si="0"/>
        <v>1</v>
      </c>
      <c r="H43" s="25">
        <f>'2019年第二批中央资金'!H43+'2019年政府新增债券'!H43+'2019年第二批自治区'!H43+'2019年第三批自治区'!H43+'2020年提前批资金'!H43</f>
        <v>205</v>
      </c>
      <c r="I43" s="25">
        <f>'2019年第二批中央资金'!I43+'2019年政府新增债券'!I43+'2019年第二批自治区'!I43+'2019年第三批自治区'!I43+'2020年提前批资金'!I43</f>
        <v>402.568</v>
      </c>
      <c r="J43" s="26">
        <f t="shared" si="1"/>
        <v>0.473441108545035</v>
      </c>
      <c r="K43" s="25">
        <f>'2019年第二批中央资金'!K43+'2019年政府新增债券'!K43+'2019年第二批自治区'!K43+'2019年第三批自治区'!K43+'2020年提前批资金'!K43</f>
        <v>19618</v>
      </c>
      <c r="L43" s="25">
        <f>'2019年第二批中央资金'!L43+'2019年政府新增债券'!L43+'2019年第二批自治区'!L43+'2019年第三批自治区'!L43+'2020年提前批资金'!L43</f>
        <v>19618</v>
      </c>
      <c r="M43" s="25">
        <f>'2019年第二批中央资金'!M43+'2019年政府新增债券'!M43+'2019年第二批自治区'!M43+'2019年第三批自治区'!M43+'2020年提前批资金'!M43</f>
        <v>5674</v>
      </c>
      <c r="N43" s="25">
        <f>'2019年第二批中央资金'!N43+'2019年政府新增债券'!N43+'2019年第二批自治区'!N43+'2019年第三批自治区'!N43+'2020年提前批资金'!N43</f>
        <v>13944</v>
      </c>
      <c r="O43" s="25">
        <f>'2019年第二批中央资金'!O43+'2019年政府新增债券'!O43+'2019年第二批自治区'!O43+'2019年第三批自治区'!O43+'2020年提前批资金'!O43</f>
        <v>0</v>
      </c>
      <c r="P43" s="25">
        <f>'2019年第二批中央资金'!P43+'2019年政府新增债券'!P43+'2019年第二批自治区'!P43+'2019年第三批自治区'!P43+'2020年提前批资金'!P43</f>
        <v>15606.19</v>
      </c>
      <c r="Q43" s="26">
        <f t="shared" si="2"/>
        <v>0.795503619125293</v>
      </c>
      <c r="R43" s="25">
        <f>'2019年第二批中央资金'!R43+'2019年政府新增债券'!R43+'2019年第二批自治区'!R43+'2019年第三批自治区'!R43+'2020年提前批资金'!R43</f>
        <v>13152.24</v>
      </c>
      <c r="S43" s="26">
        <f t="shared" si="3"/>
        <v>0.670416964012641</v>
      </c>
      <c r="T43" s="25">
        <f>'2019年第二批中央资金'!T43+'2019年政府新增债券'!T43+'2019年第二批自治区'!T43+'2019年第三批自治区'!T43+'2020年提前批资金'!T43</f>
        <v>214</v>
      </c>
      <c r="U43" s="25">
        <f>'2019年第二批中央资金'!U43+'2019年政府新增债券'!U43+'2019年第二批自治区'!U43+'2019年第三批自治区'!U43+'2020年提前批资金'!U43</f>
        <v>165</v>
      </c>
      <c r="V43" s="25">
        <f>'2019年第二批中央资金'!V43+'2019年政府新增债券'!V43+'2019年第二批自治区'!V43+'2019年第三批自治区'!V43+'2020年提前批资金'!V43</f>
        <v>29</v>
      </c>
      <c r="W43" s="25">
        <f>'2019年第二批中央资金'!W43+'2019年政府新增债券'!W43+'2019年第二批自治区'!W43+'2019年第三批自治区'!W43+'2020年提前批资金'!W43</f>
        <v>20</v>
      </c>
      <c r="X43" s="25">
        <f>'2019年第二批中央资金'!X43+'2019年政府新增债券'!X43+'2019年第二批自治区'!X43+'2019年第三批自治区'!X43+'2020年提前批资金'!X43</f>
        <v>51681</v>
      </c>
      <c r="Y43" s="25">
        <f>'2019年第二批中央资金'!Y43+'2019年政府新增债券'!Y43+'2019年第二批自治区'!Y43+'2019年第三批自治区'!Y43+'2020年提前批资金'!Y43</f>
        <v>191113</v>
      </c>
      <c r="Z43" s="48">
        <f>'2019年第二批自治区'!Z43+'2019年第三批自治区'!Z43+'2019年政府新增债券'!Z43+'2020年提前批资金'!Z43</f>
        <v>0</v>
      </c>
    </row>
    <row r="44" s="7" customFormat="1" customHeight="1" spans="1:26">
      <c r="A44" s="35"/>
      <c r="B44" s="28" t="s">
        <v>52</v>
      </c>
      <c r="C44" s="29">
        <f>'2019年第二批中央资金'!C44+'2019年政府新增债券'!C44+'2019年第二批自治区'!C44+'2019年第三批自治区'!C44+'2020年提前批资金'!C44</f>
        <v>91</v>
      </c>
      <c r="D44" s="29">
        <f>'2019年第二批中央资金'!D44+'2019年政府新增债券'!D44+'2019年第二批自治区'!D44+'2019年第三批自治区'!D44+'2020年提前批资金'!D44</f>
        <v>173.283</v>
      </c>
      <c r="E44" s="29">
        <f>'2019年第二批中央资金'!E44+'2019年政府新增债券'!E44+'2019年第二批自治区'!E44+'2019年第三批自治区'!E44+'2020年提前批资金'!E44</f>
        <v>91</v>
      </c>
      <c r="F44" s="29">
        <f>'2019年第二批中央资金'!F44+'2019年政府新增债券'!F44+'2019年第二批自治区'!F44+'2019年第三批自治区'!F44+'2020年提前批资金'!F44</f>
        <v>173.283</v>
      </c>
      <c r="G44" s="30">
        <f t="shared" si="0"/>
        <v>1</v>
      </c>
      <c r="H44" s="29">
        <f>'2019年第二批中央资金'!H44+'2019年政府新增债券'!H44+'2019年第二批自治区'!H44+'2019年第三批自治区'!H44+'2020年提前批资金'!H44</f>
        <v>80</v>
      </c>
      <c r="I44" s="29">
        <f>'2019年第二批中央资金'!I44+'2019年政府新增债券'!I44+'2019年第二批自治区'!I44+'2019年第三批自治区'!I44+'2020年提前批资金'!I44</f>
        <v>145.288</v>
      </c>
      <c r="J44" s="30">
        <f t="shared" si="1"/>
        <v>0.879120879120879</v>
      </c>
      <c r="K44" s="29">
        <f>'2019年第二批中央资金'!K44+'2019年政府新增债券'!K44+'2019年第二批自治区'!K44+'2019年第三批自治区'!K44+'2020年提前批资金'!K44</f>
        <v>5525.64</v>
      </c>
      <c r="L44" s="29">
        <f>'2019年第二批中央资金'!L44+'2019年政府新增债券'!L44+'2019年第二批自治区'!L44+'2019年第三批自治区'!L44+'2020年提前批资金'!L44</f>
        <v>5525.64</v>
      </c>
      <c r="M44" s="29">
        <f>'2019年第二批中央资金'!M44+'2019年政府新增债券'!M44+'2019年第二批自治区'!M44+'2019年第三批自治区'!M44+'2020年提前批资金'!M44</f>
        <v>405.49</v>
      </c>
      <c r="N44" s="29">
        <f>'2019年第二批中央资金'!N44+'2019年政府新增债券'!N44+'2019年第二批自治区'!N44+'2019年第三批自治区'!N44+'2020年提前批资金'!N44</f>
        <v>5120.15</v>
      </c>
      <c r="O44" s="29">
        <f>'2019年第二批中央资金'!O44+'2019年政府新增债券'!O44+'2019年第二批自治区'!O44+'2019年第三批自治区'!O44+'2020年提前批资金'!O44</f>
        <v>0</v>
      </c>
      <c r="P44" s="29">
        <f>'2019年第二批中央资金'!P44+'2019年政府新增债券'!P44+'2019年第二批自治区'!P44+'2019年第三批自治区'!P44+'2020年提前批资金'!P44</f>
        <v>5438.97</v>
      </c>
      <c r="Q44" s="30">
        <f t="shared" si="2"/>
        <v>0.984314939083979</v>
      </c>
      <c r="R44" s="29">
        <f>'2019年第二批中央资金'!R44+'2019年政府新增债券'!R44+'2019年第二批自治区'!R44+'2019年第三批自治区'!R44+'2020年提前批资金'!R44</f>
        <v>4336</v>
      </c>
      <c r="S44" s="30">
        <f t="shared" si="3"/>
        <v>0.784705482079904</v>
      </c>
      <c r="T44" s="29">
        <f>'2019年第二批中央资金'!T44+'2019年政府新增债券'!T44+'2019年第二批自治区'!T44+'2019年第三批自治区'!T44+'2020年提前批资金'!T44</f>
        <v>68</v>
      </c>
      <c r="U44" s="29">
        <f>'2019年第二批中央资金'!U44+'2019年政府新增债券'!U44+'2019年第二批自治区'!U44+'2019年第三批自治区'!U44+'2020年提前批资金'!U44</f>
        <v>40</v>
      </c>
      <c r="V44" s="29">
        <f>'2019年第二批中央资金'!V44+'2019年政府新增债券'!V44+'2019年第二批自治区'!V44+'2019年第三批自治区'!V44+'2020年提前批资金'!V44</f>
        <v>15</v>
      </c>
      <c r="W44" s="29">
        <f>'2019年第二批中央资金'!W44+'2019年政府新增债券'!W44+'2019年第二批自治区'!W44+'2019年第三批自治区'!W44+'2020年提前批资金'!W44</f>
        <v>13</v>
      </c>
      <c r="X44" s="29">
        <f>'2019年第二批中央资金'!X44+'2019年政府新增债券'!X44+'2019年第二批自治区'!X44+'2019年第三批自治区'!X44+'2020年提前批资金'!X44</f>
        <v>18616</v>
      </c>
      <c r="Y44" s="29">
        <f>'2019年第二批中央资金'!Y44+'2019年政府新增债券'!Y44+'2019年第二批自治区'!Y44+'2019年第三批自治区'!Y44+'2020年提前批资金'!Y44</f>
        <v>69346</v>
      </c>
      <c r="Z44" s="22">
        <f>'2019年第二批自治区'!Z44+'2019年第三批自治区'!Z44+'2019年政府新增债券'!Z44+'2020年提前批资金'!Z44</f>
        <v>0</v>
      </c>
    </row>
    <row r="45" s="8" customFormat="1" ht="19" customHeight="1" spans="1:26">
      <c r="A45" s="37"/>
      <c r="B45" s="28" t="s">
        <v>79</v>
      </c>
      <c r="C45" s="29">
        <f>'2019年第二批中央资金'!C45+'2019年政府新增债券'!C45+'2019年第二批自治区'!C45+'2019年第三批自治区'!C45+'2020年提前批资金'!C45</f>
        <v>43</v>
      </c>
      <c r="D45" s="29">
        <f>'2019年第二批中央资金'!D45+'2019年政府新增债券'!D45+'2019年第二批自治区'!D45+'2019年第三批自治区'!D45+'2020年提前批资金'!D45</f>
        <v>92.461</v>
      </c>
      <c r="E45" s="29">
        <f>'2019年第二批中央资金'!E45+'2019年政府新增债券'!E45+'2019年第二批自治区'!E45+'2019年第三批自治区'!E45+'2020年提前批资金'!E45</f>
        <v>43</v>
      </c>
      <c r="F45" s="29">
        <f>'2019年第二批中央资金'!F45+'2019年政府新增债券'!F45+'2019年第二批自治区'!F45+'2019年第三批自治区'!F45+'2020年提前批资金'!F45</f>
        <v>92.461</v>
      </c>
      <c r="G45" s="30">
        <f t="shared" si="0"/>
        <v>1</v>
      </c>
      <c r="H45" s="29">
        <f>'2019年第二批中央资金'!H45+'2019年政府新增债券'!H45+'2019年第二批自治区'!H45+'2019年第三批自治区'!H45+'2020年提前批资金'!H45</f>
        <v>43</v>
      </c>
      <c r="I45" s="29">
        <f>'2019年第二批中央资金'!I45+'2019年政府新增债券'!I45+'2019年第二批自治区'!I45+'2019年第三批自治区'!I45+'2020年提前批资金'!I45</f>
        <v>92.461</v>
      </c>
      <c r="J45" s="30">
        <f t="shared" si="1"/>
        <v>1</v>
      </c>
      <c r="K45" s="29">
        <f>'2019年第二批中央资金'!K45+'2019年政府新增债券'!K45+'2019年第二批自治区'!K45+'2019年第三批自治区'!K45+'2020年提前批资金'!K45</f>
        <v>1590.25</v>
      </c>
      <c r="L45" s="29">
        <f>'2019年第二批中央资金'!L45+'2019年政府新增债券'!L45+'2019年第二批自治区'!L45+'2019年第三批自治区'!L45+'2020年提前批资金'!L45</f>
        <v>1590.25</v>
      </c>
      <c r="M45" s="29">
        <f>'2019年第二批中央资金'!M45+'2019年政府新增债券'!M45+'2019年第二批自治区'!M45+'2019年第三批自治区'!M45+'2020年提前批资金'!M45</f>
        <v>180.8</v>
      </c>
      <c r="N45" s="29">
        <f>'2019年第二批中央资金'!N45+'2019年政府新增债券'!N45+'2019年第二批自治区'!N45+'2019年第三批自治区'!N45+'2020年提前批资金'!N45</f>
        <v>1409.45</v>
      </c>
      <c r="O45" s="29">
        <f>'2019年第二批中央资金'!O45+'2019年政府新增债券'!O45+'2019年第二批自治区'!O45+'2019年第三批自治区'!O45+'2020年提前批资金'!O45</f>
        <v>0</v>
      </c>
      <c r="P45" s="29">
        <f>'2019年第二批中央资金'!P45+'2019年政府新增债券'!P45+'2019年第二批自治区'!P45+'2019年第三批自治区'!P45+'2020年提前批资金'!P45</f>
        <v>1590.25</v>
      </c>
      <c r="Q45" s="30">
        <f t="shared" si="2"/>
        <v>1</v>
      </c>
      <c r="R45" s="29">
        <f>'2019年第二批中央资金'!R45+'2019年政府新增债券'!R45+'2019年第二批自治区'!R45+'2019年第三批自治区'!R45+'2020年提前批资金'!R45</f>
        <v>1590.25</v>
      </c>
      <c r="S45" s="30">
        <f t="shared" si="3"/>
        <v>1</v>
      </c>
      <c r="T45" s="29">
        <f>'2019年第二批中央资金'!T45+'2019年政府新增债券'!T45+'2019年第二批自治区'!T45+'2019年第三批自治区'!T45+'2020年提前批资金'!T45</f>
        <v>28</v>
      </c>
      <c r="U45" s="29">
        <f>'2019年第二批中央资金'!U45+'2019年政府新增债券'!U45+'2019年第二批自治区'!U45+'2019年第三批自治区'!U45+'2020年提前批资金'!U45</f>
        <v>17</v>
      </c>
      <c r="V45" s="29">
        <f>'2019年第二批中央资金'!V45+'2019年政府新增债券'!V45+'2019年第二批自治区'!V45+'2019年第三批自治区'!V45+'2020年提前批资金'!V45</f>
        <v>1</v>
      </c>
      <c r="W45" s="29">
        <f>'2019年第二批中央资金'!W45+'2019年政府新增债券'!W45+'2019年第二批自治区'!W45+'2019年第三批自治区'!W45+'2020年提前批资金'!W45</f>
        <v>10</v>
      </c>
      <c r="X45" s="29">
        <f>'2019年第二批中央资金'!X45+'2019年政府新增债券'!X45+'2019年第二批自治区'!X45+'2019年第三批自治区'!X45+'2020年提前批资金'!X45</f>
        <v>7442</v>
      </c>
      <c r="Y45" s="29">
        <f>'2019年第二批中央资金'!Y45+'2019年政府新增债券'!Y45+'2019年第二批自治区'!Y45+'2019年第三批自治区'!Y45+'2020年提前批资金'!Y45</f>
        <v>27281</v>
      </c>
      <c r="Z45" s="22">
        <f>'2019年第二批自治区'!Z45+'2019年第三批自治区'!Z45+'2019年政府新增债券'!Z45+'2020年提前批资金'!Z45</f>
        <v>0</v>
      </c>
    </row>
    <row r="46" s="8" customFormat="1" ht="19" customHeight="1" spans="1:26">
      <c r="A46" s="37"/>
      <c r="B46" s="28" t="s">
        <v>80</v>
      </c>
      <c r="C46" s="29">
        <f>'2019年第二批中央资金'!C46+'2019年政府新增债券'!C46+'2019年第二批自治区'!C46+'2019年第三批自治区'!C46+'2020年提前批资金'!C46</f>
        <v>48</v>
      </c>
      <c r="D46" s="29">
        <f>'2019年第二批中央资金'!D46+'2019年政府新增债券'!D46+'2019年第二批自治区'!D46+'2019年第三批自治区'!D46+'2020年提前批资金'!D46</f>
        <v>80.822</v>
      </c>
      <c r="E46" s="29">
        <f>'2019年第二批中央资金'!E46+'2019年政府新增债券'!E46+'2019年第二批自治区'!E46+'2019年第三批自治区'!E46+'2020年提前批资金'!E46</f>
        <v>48</v>
      </c>
      <c r="F46" s="29">
        <f>'2019年第二批中央资金'!F46+'2019年政府新增债券'!F46+'2019年第二批自治区'!F46+'2019年第三批自治区'!F46+'2020年提前批资金'!F46</f>
        <v>80.822</v>
      </c>
      <c r="G46" s="30">
        <f t="shared" si="0"/>
        <v>1</v>
      </c>
      <c r="H46" s="29">
        <f>'2019年第二批中央资金'!H46+'2019年政府新增债券'!H46+'2019年第二批自治区'!H46+'2019年第三批自治区'!H46+'2020年提前批资金'!H46</f>
        <v>37</v>
      </c>
      <c r="I46" s="29">
        <f>'2019年第二批中央资金'!I46+'2019年政府新增债券'!I46+'2019年第二批自治区'!I46+'2019年第三批自治区'!I46+'2020年提前批资金'!I46</f>
        <v>52.827</v>
      </c>
      <c r="J46" s="30">
        <f t="shared" si="1"/>
        <v>0.770833333333333</v>
      </c>
      <c r="K46" s="29">
        <f>'2019年第二批中央资金'!K46+'2019年政府新增债券'!K46+'2019年第二批自治区'!K46+'2019年第三批自治区'!K46+'2020年提前批资金'!K46</f>
        <v>3935.39</v>
      </c>
      <c r="L46" s="29">
        <f>'2019年第二批中央资金'!L46+'2019年政府新增债券'!L46+'2019年第二批自治区'!L46+'2019年第三批自治区'!L46+'2020年提前批资金'!L46</f>
        <v>3935.39</v>
      </c>
      <c r="M46" s="29">
        <f>'2019年第二批中央资金'!M46+'2019年政府新增债券'!M46+'2019年第二批自治区'!M46+'2019年第三批自治区'!M46+'2020年提前批资金'!M46</f>
        <v>224.69</v>
      </c>
      <c r="N46" s="29">
        <f>'2019年第二批中央资金'!N46+'2019年政府新增债券'!N46+'2019年第二批自治区'!N46+'2019年第三批自治区'!N46+'2020年提前批资金'!N46</f>
        <v>3710.7</v>
      </c>
      <c r="O46" s="29">
        <f>'2019年第二批中央资金'!O46+'2019年政府新增债券'!O46+'2019年第二批自治区'!O46+'2019年第三批自治区'!O46+'2020年提前批资金'!O46</f>
        <v>0</v>
      </c>
      <c r="P46" s="29">
        <f>'2019年第二批中央资金'!P46+'2019年政府新增债券'!P46+'2019年第二批自治区'!P46+'2019年第三批自治区'!P46+'2020年提前批资金'!P46</f>
        <v>3848.72</v>
      </c>
      <c r="Q46" s="30">
        <f t="shared" si="2"/>
        <v>0.977976769773771</v>
      </c>
      <c r="R46" s="29">
        <f>'2019年第二批中央资金'!R46+'2019年政府新增债券'!R46+'2019年第二批自治区'!R46+'2019年第三批自治区'!R46+'2020年提前批资金'!R46</f>
        <v>2745.75</v>
      </c>
      <c r="S46" s="30">
        <f t="shared" si="3"/>
        <v>0.697707215803262</v>
      </c>
      <c r="T46" s="29">
        <f>'2019年第二批中央资金'!T46+'2019年政府新增债券'!T46+'2019年第二批自治区'!T46+'2019年第三批自治区'!T46+'2020年提前批资金'!T46</f>
        <v>40</v>
      </c>
      <c r="U46" s="29">
        <f>'2019年第二批中央资金'!U46+'2019年政府新增债券'!U46+'2019年第二批自治区'!U46+'2019年第三批自治区'!U46+'2020年提前批资金'!U46</f>
        <v>23</v>
      </c>
      <c r="V46" s="29">
        <f>'2019年第二批中央资金'!V46+'2019年政府新增债券'!V46+'2019年第二批自治区'!V46+'2019年第三批自治区'!V46+'2020年提前批资金'!V46</f>
        <v>14</v>
      </c>
      <c r="W46" s="29">
        <f>'2019年第二批中央资金'!W46+'2019年政府新增债券'!W46+'2019年第二批自治区'!W46+'2019年第三批自治区'!W46+'2020年提前批资金'!W46</f>
        <v>3</v>
      </c>
      <c r="X46" s="29">
        <f>'2019年第二批中央资金'!X46+'2019年政府新增债券'!X46+'2019年第二批自治区'!X46+'2019年第三批自治区'!X46+'2020年提前批资金'!X46</f>
        <v>11174</v>
      </c>
      <c r="Y46" s="29">
        <f>'2019年第二批中央资金'!Y46+'2019年政府新增债券'!Y46+'2019年第二批自治区'!Y46+'2019年第三批自治区'!Y46+'2020年提前批资金'!Y46</f>
        <v>42065</v>
      </c>
      <c r="Z46" s="22">
        <f>'2019年第二批自治区'!Z46+'2019年第三批自治区'!Z46+'2019年政府新增债券'!Z46+'2020年提前批资金'!Z46</f>
        <v>0</v>
      </c>
    </row>
    <row r="47" s="8" customFormat="1" ht="19" customHeight="1" spans="1:26">
      <c r="A47" s="37"/>
      <c r="B47" s="28" t="s">
        <v>48</v>
      </c>
      <c r="C47" s="29">
        <f>'2019年第二批中央资金'!C47+'2019年政府新增债券'!C47+'2019年第二批自治区'!C47+'2019年第三批自治区'!C47+'2020年提前批资金'!C47</f>
        <v>18</v>
      </c>
      <c r="D47" s="29">
        <f>'2019年第二批中央资金'!D47+'2019年政府新增债券'!D47+'2019年第二批自治区'!D47+'2019年第三批自治区'!D47+'2020年提前批资金'!D47</f>
        <v>367.5</v>
      </c>
      <c r="E47" s="29">
        <f>'2019年第二批中央资金'!E47+'2019年政府新增债券'!E47+'2019年第二批自治区'!E47+'2019年第三批自治区'!E47+'2020年提前批资金'!E47</f>
        <v>18</v>
      </c>
      <c r="F47" s="29">
        <f>'2019年第二批中央资金'!F47+'2019年政府新增债券'!F47+'2019年第二批自治区'!F47+'2019年第三批自治区'!F47+'2020年提前批资金'!F47</f>
        <v>367.5</v>
      </c>
      <c r="G47" s="30">
        <f t="shared" si="0"/>
        <v>1</v>
      </c>
      <c r="H47" s="29">
        <f>'2019年第二批中央资金'!H47+'2019年政府新增债券'!H47+'2019年第二批自治区'!H47+'2019年第三批自治区'!H47+'2020年提前批资金'!H47</f>
        <v>12</v>
      </c>
      <c r="I47" s="29">
        <f>'2019年第二批中央资金'!I47+'2019年政府新增债券'!I47+'2019年第二批自治区'!I47+'2019年第三批自治区'!I47+'2020年提前批资金'!I47</f>
        <v>257.28</v>
      </c>
      <c r="J47" s="30">
        <f t="shared" si="1"/>
        <v>0.666666666666667</v>
      </c>
      <c r="K47" s="29">
        <f>'2019年第二批中央资金'!K47+'2019年政府新增债券'!K47+'2019年第二批自治区'!K47+'2019年第三批自治区'!K47+'2020年提前批资金'!K47</f>
        <v>687.02</v>
      </c>
      <c r="L47" s="29">
        <f>'2019年第二批中央资金'!L47+'2019年政府新增债券'!L47+'2019年第二批自治区'!L47+'2019年第三批自治区'!L47+'2020年提前批资金'!L47</f>
        <v>687.02</v>
      </c>
      <c r="M47" s="29">
        <f>'2019年第二批中央资金'!M47+'2019年政府新增债券'!M47+'2019年第二批自治区'!M47+'2019年第三批自治区'!M47+'2020年提前批资金'!M47</f>
        <v>87</v>
      </c>
      <c r="N47" s="29">
        <f>'2019年第二批中央资金'!N47+'2019年政府新增债券'!N47+'2019年第二批自治区'!N47+'2019年第三批自治区'!N47+'2020年提前批资金'!N47</f>
        <v>600.02</v>
      </c>
      <c r="O47" s="29">
        <f>'2019年第二批中央资金'!O47+'2019年政府新增债券'!O47+'2019年第二批自治区'!O47+'2019年第三批自治区'!O47+'2020年提前批资金'!O47</f>
        <v>0</v>
      </c>
      <c r="P47" s="29">
        <f>'2019年第二批中央资金'!P47+'2019年政府新增债券'!P47+'2019年第二批自治区'!P47+'2019年第三批自治区'!P47+'2020年提前批资金'!P47</f>
        <v>637.45</v>
      </c>
      <c r="Q47" s="30">
        <f t="shared" si="2"/>
        <v>0.927847806468516</v>
      </c>
      <c r="R47" s="29">
        <f>'2019年第二批中央资金'!R47+'2019年政府新增债券'!R47+'2019年第二批自治区'!R47+'2019年第三批自治区'!R47+'2020年提前批资金'!R47</f>
        <v>479.43</v>
      </c>
      <c r="S47" s="30">
        <f t="shared" si="3"/>
        <v>0.697839946435329</v>
      </c>
      <c r="T47" s="29">
        <f>'2019年第二批中央资金'!T47+'2019年政府新增债券'!T47+'2019年第二批自治区'!T47+'2019年第三批自治区'!T47+'2020年提前批资金'!T47</f>
        <v>15</v>
      </c>
      <c r="U47" s="29">
        <f>'2019年第二批中央资金'!U47+'2019年政府新增债券'!U47+'2019年第二批自治区'!U47+'2019年第三批自治区'!U47+'2020年提前批资金'!U47</f>
        <v>13</v>
      </c>
      <c r="V47" s="29">
        <f>'2019年第二批中央资金'!V47+'2019年政府新增债券'!V47+'2019年第二批自治区'!V47+'2019年第三批自治区'!V47+'2020年提前批资金'!V47</f>
        <v>1</v>
      </c>
      <c r="W47" s="29">
        <f>'2019年第二批中央资金'!W47+'2019年政府新增债券'!W47+'2019年第二批自治区'!W47+'2019年第三批自治区'!W47+'2020年提前批资金'!W47</f>
        <v>1</v>
      </c>
      <c r="X47" s="29">
        <f>'2019年第二批中央资金'!X47+'2019年政府新增债券'!X47+'2019年第二批自治区'!X47+'2019年第三批自治区'!X47+'2020年提前批资金'!X47</f>
        <v>3704</v>
      </c>
      <c r="Y47" s="29">
        <f>'2019年第二批中央资金'!Y47+'2019年政府新增债券'!Y47+'2019年第二批自治区'!Y47+'2019年第三批自治区'!Y47+'2020年提前批资金'!Y47</f>
        <v>13860</v>
      </c>
      <c r="Z47" s="22">
        <f>'2019年第二批自治区'!Z47+'2019年第三批自治区'!Z47+'2019年政府新增债券'!Z47+'2020年提前批资金'!Z47</f>
        <v>0</v>
      </c>
    </row>
    <row r="48" s="8" customFormat="1" ht="19" customHeight="1" spans="1:26">
      <c r="A48" s="37"/>
      <c r="B48" s="32" t="s">
        <v>49</v>
      </c>
      <c r="C48" s="29">
        <f>'2019年第二批中央资金'!C48+'2019年政府新增债券'!C48+'2019年第二批自治区'!C48+'2019年第三批自治区'!C48+'2020年提前批资金'!C48</f>
        <v>81</v>
      </c>
      <c r="D48" s="29">
        <f>'2019年第二批中央资金'!D48+'2019年政府新增债券'!D48+'2019年第二批自治区'!D48+'2019年第三批自治区'!D48+'2020年提前批资金'!D48</f>
        <v>0</v>
      </c>
      <c r="E48" s="29">
        <f>'2019年第二批中央资金'!E48+'2019年政府新增债券'!E48+'2019年第二批自治区'!E48+'2019年第三批自治区'!E48+'2020年提前批资金'!E48</f>
        <v>81</v>
      </c>
      <c r="F48" s="29">
        <f>'2019年第二批中央资金'!F48+'2019年政府新增债券'!F48+'2019年第二批自治区'!F48+'2019年第三批自治区'!F48+'2020年提前批资金'!F48</f>
        <v>0</v>
      </c>
      <c r="G48" s="30">
        <f t="shared" si="0"/>
        <v>1</v>
      </c>
      <c r="H48" s="29">
        <f>'2019年第二批中央资金'!H48+'2019年政府新增债券'!H48+'2019年第二批自治区'!H48+'2019年第三批自治区'!H48+'2020年提前批资金'!H48</f>
        <v>36</v>
      </c>
      <c r="I48" s="29">
        <f>'2019年第二批中央资金'!I48+'2019年政府新增债券'!I48+'2019年第二批自治区'!I48+'2019年第三批自治区'!I48+'2020年提前批资金'!I48</f>
        <v>0</v>
      </c>
      <c r="J48" s="30">
        <f t="shared" si="1"/>
        <v>0.444444444444444</v>
      </c>
      <c r="K48" s="29">
        <f>'2019年第二批中央资金'!K48+'2019年政府新增债券'!K48+'2019年第二批自治区'!K48+'2019年第三批自治区'!K48+'2020年提前批资金'!K48</f>
        <v>2891.52</v>
      </c>
      <c r="L48" s="29">
        <f>'2019年第二批中央资金'!L48+'2019年政府新增债券'!L48+'2019年第二批自治区'!L48+'2019年第三批自治区'!L48+'2020年提前批资金'!L48</f>
        <v>2891.52</v>
      </c>
      <c r="M48" s="29">
        <f>'2019年第二批中央资金'!M48+'2019年政府新增债券'!M48+'2019年第二批自治区'!M48+'2019年第三批自治区'!M48+'2020年提前批资金'!M48</f>
        <v>1958.94</v>
      </c>
      <c r="N48" s="29">
        <f>'2019年第二批中央资金'!N48+'2019年政府新增债券'!N48+'2019年第二批自治区'!N48+'2019年第三批自治区'!N48+'2020年提前批资金'!N48</f>
        <v>932.58</v>
      </c>
      <c r="O48" s="29">
        <f>'2019年第二批中央资金'!O48+'2019年政府新增债券'!O48+'2019年第二批自治区'!O48+'2019年第三批自治区'!O48+'2020年提前批资金'!O48</f>
        <v>0</v>
      </c>
      <c r="P48" s="29">
        <f>'2019年第二批中央资金'!P48+'2019年政府新增债券'!P48+'2019年第二批自治区'!P48+'2019年第三批自治区'!P48+'2020年提前批资金'!P48</f>
        <v>2112.42</v>
      </c>
      <c r="Q48" s="30">
        <f t="shared" si="2"/>
        <v>0.730556938911023</v>
      </c>
      <c r="R48" s="29">
        <f>'2019年第二批中央资金'!R48+'2019年政府新增债券'!R48+'2019年第二批自治区'!R48+'2019年第三批自治区'!R48+'2020年提前批资金'!R48</f>
        <v>1541.52</v>
      </c>
      <c r="S48" s="30">
        <f t="shared" si="3"/>
        <v>0.533117529880478</v>
      </c>
      <c r="T48" s="29">
        <f>'2019年第二批中央资金'!T48+'2019年政府新增债券'!T48+'2019年第二批自治区'!T48+'2019年第三批自治区'!T48+'2020年提前批资金'!T48</f>
        <v>54</v>
      </c>
      <c r="U48" s="29">
        <f>'2019年第二批中央资金'!U48+'2019年政府新增债券'!U48+'2019年第二批自治区'!U48+'2019年第三批自治区'!U48+'2020年提前批资金'!U48</f>
        <v>49</v>
      </c>
      <c r="V48" s="29">
        <f>'2019年第二批中央资金'!V48+'2019年政府新增债券'!V48+'2019年第二批自治区'!V48+'2019年第三批自治区'!V48+'2020年提前批资金'!V48</f>
        <v>4</v>
      </c>
      <c r="W48" s="29">
        <f>'2019年第二批中央资金'!W48+'2019年政府新增债券'!W48+'2019年第二批自治区'!W48+'2019年第三批自治区'!W48+'2020年提前批资金'!W48</f>
        <v>1</v>
      </c>
      <c r="X48" s="29">
        <f>'2019年第二批中央资金'!X48+'2019年政府新增债券'!X48+'2019年第二批自治区'!X48+'2019年第三批自治区'!X48+'2020年提前批资金'!X48</f>
        <v>10498</v>
      </c>
      <c r="Y48" s="29">
        <f>'2019年第二批中央资金'!Y48+'2019年政府新增债券'!Y48+'2019年第二批自治区'!Y48+'2019年第三批自治区'!Y48+'2020年提前批资金'!Y48</f>
        <v>40922</v>
      </c>
      <c r="Z48" s="22">
        <f>'2019年第二批自治区'!Z48+'2019年第三批自治区'!Z48+'2019年政府新增债券'!Z48+'2020年提前批资金'!Z48</f>
        <v>0</v>
      </c>
    </row>
    <row r="49" s="8" customFormat="1" ht="19" customHeight="1" spans="1:26">
      <c r="A49" s="37"/>
      <c r="B49" s="28" t="s">
        <v>138</v>
      </c>
      <c r="C49" s="29">
        <f>'2019年第二批中央资金'!C49+'2019年政府新增债券'!C49+'2019年第二批自治区'!C49+'2019年第三批自治区'!C49+'2020年提前批资金'!C49</f>
        <v>243</v>
      </c>
      <c r="D49" s="29">
        <f>'2019年第二批中央资金'!D49+'2019年政府新增债券'!D49+'2019年第二批自治区'!D49+'2019年第三批自治区'!D49+'2020年提前批资金'!D49</f>
        <v>0</v>
      </c>
      <c r="E49" s="29">
        <f>'2019年第二批中央资金'!E49+'2019年政府新增债券'!E49+'2019年第二批自治区'!E49+'2019年第三批自治区'!E49+'2020年提前批资金'!E49</f>
        <v>243</v>
      </c>
      <c r="F49" s="29">
        <f>'2019年第二批中央资金'!F49+'2019年政府新增债券'!F49+'2019年第二批自治区'!F49+'2019年第三批自治区'!F49+'2020年提前批资金'!F49</f>
        <v>0</v>
      </c>
      <c r="G49" s="30">
        <f t="shared" si="0"/>
        <v>1</v>
      </c>
      <c r="H49" s="29">
        <f>'2019年第二批中央资金'!H49+'2019年政府新增债券'!H49+'2019年第二批自治区'!H49+'2019年第三批自治区'!H49+'2020年提前批资金'!H49</f>
        <v>77</v>
      </c>
      <c r="I49" s="29">
        <f>'2019年第二批中央资金'!I49+'2019年政府新增债券'!I49+'2019年第二批自治区'!I49+'2019年第三批自治区'!I49+'2020年提前批资金'!I49</f>
        <v>0</v>
      </c>
      <c r="J49" s="30">
        <f t="shared" si="1"/>
        <v>0.316872427983539</v>
      </c>
      <c r="K49" s="29">
        <f>'2019年第二批中央资金'!K49+'2019年政府新增债券'!K49+'2019年第二批自治区'!K49+'2019年第三批自治区'!K49+'2020年提前批资金'!K49</f>
        <v>10513.82</v>
      </c>
      <c r="L49" s="29">
        <f>'2019年第二批中央资金'!L49+'2019年政府新增债券'!L49+'2019年第二批自治区'!L49+'2019年第三批自治区'!L49+'2020年提前批资金'!L49</f>
        <v>10513.82</v>
      </c>
      <c r="M49" s="29">
        <f>'2019年第二批中央资金'!M49+'2019年政府新增债券'!M49+'2019年第二批自治区'!M49+'2019年第三批自治区'!M49+'2020年提前批资金'!M49</f>
        <v>3222.57</v>
      </c>
      <c r="N49" s="29">
        <f>'2019年第二批中央资金'!N49+'2019年政府新增债券'!N49+'2019年第二批自治区'!N49+'2019年第三批自治区'!N49+'2020年提前批资金'!N49</f>
        <v>7291.25</v>
      </c>
      <c r="O49" s="29">
        <f>'2019年第二批中央资金'!O49+'2019年政府新增债券'!O49+'2019年第二批自治区'!O49+'2019年第三批自治区'!O49+'2020年提前批资金'!O49</f>
        <v>0</v>
      </c>
      <c r="P49" s="29">
        <f>'2019年第二批中央资金'!P49+'2019年政府新增债券'!P49+'2019年第二批自治区'!P49+'2019年第三批自治区'!P49+'2020年提前批资金'!P49</f>
        <v>7417.35</v>
      </c>
      <c r="Q49" s="30">
        <f t="shared" si="2"/>
        <v>0.705485732112591</v>
      </c>
      <c r="R49" s="29">
        <f>'2019年第二批中央资金'!R49+'2019年政府新增债券'!R49+'2019年第二批自治区'!R49+'2019年第三批自治区'!R49+'2020年提前批资金'!R49</f>
        <v>6795.29</v>
      </c>
      <c r="S49" s="30">
        <f t="shared" si="3"/>
        <v>0.646319796230105</v>
      </c>
      <c r="T49" s="29">
        <f>'2019年第二批中央资金'!T49+'2019年政府新增债券'!T49+'2019年第二批自治区'!T49+'2019年第三批自治区'!T49+'2020年提前批资金'!T49</f>
        <v>77</v>
      </c>
      <c r="U49" s="29">
        <f>'2019年第二批中央资金'!U49+'2019年政府新增债券'!U49+'2019年第二批自治区'!U49+'2019年第三批自治区'!U49+'2020年提前批资金'!U49</f>
        <v>63</v>
      </c>
      <c r="V49" s="29">
        <f>'2019年第二批中央资金'!V49+'2019年政府新增债券'!V49+'2019年第二批自治区'!V49+'2019年第三批自治区'!V49+'2020年提前批资金'!V49</f>
        <v>9</v>
      </c>
      <c r="W49" s="29">
        <f>'2019年第二批中央资金'!W49+'2019年政府新增债券'!W49+'2019年第二批自治区'!W49+'2019年第三批自治区'!W49+'2020年提前批资金'!W49</f>
        <v>5</v>
      </c>
      <c r="X49" s="29">
        <f>'2019年第二批中央资金'!X49+'2019年政府新增债券'!X49+'2019年第二批自治区'!X49+'2019年第三批自治区'!X49+'2020年提前批资金'!X49</f>
        <v>18863</v>
      </c>
      <c r="Y49" s="29">
        <f>'2019年第二批中央资金'!Y49+'2019年政府新增债券'!Y49+'2019年第二批自治区'!Y49+'2019年第三批自治区'!Y49+'2020年提前批资金'!Y49</f>
        <v>66985</v>
      </c>
      <c r="Z49" s="22">
        <f>'2019年第二批自治区'!Z49+'2019年第三批自治区'!Z49+'2019年政府新增债券'!Z49+'2020年提前批资金'!Z49</f>
        <v>0</v>
      </c>
    </row>
    <row r="50" s="6" customFormat="1" customHeight="1" spans="1:26">
      <c r="A50" s="33" t="s">
        <v>71</v>
      </c>
      <c r="B50" s="34" t="s">
        <v>25</v>
      </c>
      <c r="C50" s="25">
        <f>'2019年第二批中央资金'!C50+'2019年政府新增债券'!C50+'2019年第二批自治区'!C50+'2019年第三批自治区'!C50+'2020年提前批资金'!C50</f>
        <v>96</v>
      </c>
      <c r="D50" s="25">
        <f>'2019年第二批中央资金'!D50+'2019年政府新增债券'!D50+'2019年第二批自治区'!D50+'2019年第三批自治区'!D50+'2020年提前批资金'!D50</f>
        <v>58.195</v>
      </c>
      <c r="E50" s="25">
        <f>'2019年第二批中央资金'!E50+'2019年政府新增债券'!E50+'2019年第二批自治区'!E50+'2019年第三批自治区'!E50+'2020年提前批资金'!E50</f>
        <v>96</v>
      </c>
      <c r="F50" s="25">
        <f>'2019年第二批中央资金'!F50+'2019年政府新增债券'!F50+'2019年第二批自治区'!F50+'2019年第三批自治区'!F50+'2020年提前批资金'!F50</f>
        <v>58.195</v>
      </c>
      <c r="G50" s="26">
        <f t="shared" si="0"/>
        <v>1</v>
      </c>
      <c r="H50" s="25">
        <f>'2019年第二批中央资金'!H50+'2019年政府新增债券'!H50+'2019年第二批自治区'!H50+'2019年第三批自治区'!H50+'2020年提前批资金'!H50</f>
        <v>43</v>
      </c>
      <c r="I50" s="25">
        <f>'2019年第二批中央资金'!I50+'2019年政府新增债券'!I50+'2019年第二批自治区'!I50+'2019年第三批自治区'!I50+'2020年提前批资金'!I50</f>
        <v>27.085</v>
      </c>
      <c r="J50" s="26">
        <f t="shared" si="1"/>
        <v>0.447916666666667</v>
      </c>
      <c r="K50" s="25">
        <f>'2019年第二批中央资金'!K50+'2019年政府新增债券'!K50+'2019年第二批自治区'!K50+'2019年第三批自治区'!K50+'2020年提前批资金'!K50</f>
        <v>3610.8</v>
      </c>
      <c r="L50" s="25">
        <f>'2019年第二批中央资金'!L50+'2019年政府新增债券'!L50+'2019年第二批自治区'!L50+'2019年第三批自治区'!L50+'2020年提前批资金'!L50</f>
        <v>3610.8</v>
      </c>
      <c r="M50" s="25">
        <f>'2019年第二批中央资金'!M50+'2019年政府新增债券'!M50+'2019年第二批自治区'!M50+'2019年第三批自治区'!M50+'2020年提前批资金'!M50</f>
        <v>2279.48</v>
      </c>
      <c r="N50" s="25">
        <f>'2019年第二批中央资金'!N50+'2019年政府新增债券'!N50+'2019年第二批自治区'!N50+'2019年第三批自治区'!N50+'2020年提前批资金'!N50</f>
        <v>1331.32</v>
      </c>
      <c r="O50" s="25">
        <f>'2019年第二批中央资金'!O50+'2019年政府新增债券'!O50+'2019年第二批自治区'!O50+'2019年第三批自治区'!O50+'2020年提前批资金'!O50</f>
        <v>0</v>
      </c>
      <c r="P50" s="25">
        <f>'2019年第二批中央资金'!P50+'2019年政府新增债券'!P50+'2019年第二批自治区'!P50+'2019年第三批自治区'!P50+'2020年提前批资金'!P50</f>
        <v>3610.8</v>
      </c>
      <c r="Q50" s="26">
        <f t="shared" si="2"/>
        <v>1</v>
      </c>
      <c r="R50" s="25">
        <f>'2019年第二批中央资金'!R50+'2019年政府新增债券'!R50+'2019年第二批自治区'!R50+'2019年第三批自治区'!R50+'2020年提前批资金'!R50</f>
        <v>2960.609406</v>
      </c>
      <c r="S50" s="26">
        <f t="shared" si="3"/>
        <v>0.819931706547026</v>
      </c>
      <c r="T50" s="25">
        <f>'2019年第二批中央资金'!T50+'2019年政府新增债券'!T50+'2019年第二批自治区'!T50+'2019年第三批自治区'!T50+'2020年提前批资金'!T50</f>
        <v>61</v>
      </c>
      <c r="U50" s="25">
        <f>'2019年第二批中央资金'!U50+'2019年政府新增债券'!U50+'2019年第二批自治区'!U50+'2019年第三批自治区'!U50+'2020年提前批资金'!U50</f>
        <v>61</v>
      </c>
      <c r="V50" s="25">
        <f>'2019年第二批中央资金'!V50+'2019年政府新增债券'!V50+'2019年第二批自治区'!V50+'2019年第三批自治区'!V50+'2020年提前批资金'!V50</f>
        <v>0</v>
      </c>
      <c r="W50" s="25">
        <f>'2019年第二批中央资金'!W50+'2019年政府新增债券'!W50+'2019年第二批自治区'!W50+'2019年第三批自治区'!W50+'2020年提前批资金'!W50</f>
        <v>0</v>
      </c>
      <c r="X50" s="25">
        <f>'2019年第二批中央资金'!X50+'2019年政府新增债券'!X50+'2019年第二批自治区'!X50+'2019年第三批自治区'!X50+'2020年提前批资金'!X50</f>
        <v>6808</v>
      </c>
      <c r="Y50" s="25">
        <f>'2019年第二批中央资金'!Y50+'2019年政府新增债券'!Y50+'2019年第二批自治区'!Y50+'2019年第三批自治区'!Y50+'2020年提前批资金'!Y50</f>
        <v>21972</v>
      </c>
      <c r="Z50" s="48">
        <f>'2019年第二批自治区'!Z50+'2019年第三批自治区'!Z50+'2019年政府新增债券'!Z50+'2020年提前批资金'!Z50</f>
        <v>0</v>
      </c>
    </row>
    <row r="51" s="7" customFormat="1" ht="21" customHeight="1" spans="1:26">
      <c r="A51" s="35"/>
      <c r="B51" s="28" t="s">
        <v>52</v>
      </c>
      <c r="C51" s="29">
        <f>'2019年第二批中央资金'!C51+'2019年政府新增债券'!C51+'2019年第二批自治区'!C51+'2019年第三批自治区'!C51+'2020年提前批资金'!C51</f>
        <v>53</v>
      </c>
      <c r="D51" s="29">
        <f>'2019年第二批中央资金'!D51+'2019年政府新增债券'!D51+'2019年第二批自治区'!D51+'2019年第三批自治区'!D51+'2020年提前批资金'!D51</f>
        <v>58.195</v>
      </c>
      <c r="E51" s="29">
        <f>'2019年第二批中央资金'!E51+'2019年政府新增债券'!E51+'2019年第二批自治区'!E51+'2019年第三批自治区'!E51+'2020年提前批资金'!E51</f>
        <v>53</v>
      </c>
      <c r="F51" s="29">
        <f>'2019年第二批中央资金'!F51+'2019年政府新增债券'!F51+'2019年第二批自治区'!F51+'2019年第三批自治区'!F51+'2020年提前批资金'!F51</f>
        <v>58.195</v>
      </c>
      <c r="G51" s="30">
        <f t="shared" si="0"/>
        <v>1</v>
      </c>
      <c r="H51" s="29">
        <f>'2019年第二批中央资金'!H51+'2019年政府新增债券'!H51+'2019年第二批自治区'!H51+'2019年第三批自治区'!H51+'2020年提前批资金'!H51</f>
        <v>29</v>
      </c>
      <c r="I51" s="29">
        <f>'2019年第二批中央资金'!I51+'2019年政府新增债券'!I51+'2019年第二批自治区'!I51+'2019年第三批自治区'!I51+'2020年提前批资金'!I51</f>
        <v>27.085</v>
      </c>
      <c r="J51" s="30">
        <f t="shared" si="1"/>
        <v>0.547169811320755</v>
      </c>
      <c r="K51" s="29">
        <f>'2019年第二批中央资金'!K51+'2019年政府新增债券'!K51+'2019年第二批自治区'!K51+'2019年第三批自治区'!K51+'2020年提前批资金'!K51</f>
        <v>2560.614</v>
      </c>
      <c r="L51" s="29">
        <f>'2019年第二批中央资金'!L51+'2019年政府新增债券'!L51+'2019年第二批自治区'!L51+'2019年第三批自治区'!L51+'2020年提前批资金'!L51</f>
        <v>2560.614</v>
      </c>
      <c r="M51" s="29">
        <f>'2019年第二批中央资金'!M51+'2019年政府新增债券'!M51+'2019年第二批自治区'!M51+'2019年第三批自治区'!M51+'2020年提前批资金'!M51</f>
        <v>1691.3028</v>
      </c>
      <c r="N51" s="29">
        <f>'2019年第二批中央资金'!N51+'2019年政府新增债券'!N51+'2019年第二批自治区'!N51+'2019年第三批自治区'!N51+'2020年提前批资金'!N51</f>
        <v>869.3112</v>
      </c>
      <c r="O51" s="29">
        <f>'2019年第二批中央资金'!O51+'2019年政府新增债券'!O51+'2019年第二批自治区'!O51+'2019年第三批自治区'!O51+'2020年提前批资金'!O51</f>
        <v>0</v>
      </c>
      <c r="P51" s="29">
        <f>'2019年第二批中央资金'!P51+'2019年政府新增债券'!P51+'2019年第二批自治区'!P51+'2019年第三批自治区'!P51+'2020年提前批资金'!P51</f>
        <v>2560.614</v>
      </c>
      <c r="Q51" s="30">
        <f t="shared" si="2"/>
        <v>1</v>
      </c>
      <c r="R51" s="29">
        <f>'2019年第二批中央资金'!R51+'2019年政府新增债券'!R51+'2019年第二批自治区'!R51+'2019年第三批自治区'!R51+'2020年提前批资金'!R51</f>
        <v>2203.988</v>
      </c>
      <c r="S51" s="30">
        <f t="shared" si="3"/>
        <v>0.860726372659057</v>
      </c>
      <c r="T51" s="29">
        <f>'2019年第二批中央资金'!T51+'2019年政府新增债券'!T51+'2019年第二批自治区'!T51+'2019年第三批自治区'!T51+'2020年提前批资金'!T51</f>
        <v>39</v>
      </c>
      <c r="U51" s="29">
        <f>'2019年第二批中央资金'!U51+'2019年政府新增债券'!U51+'2019年第二批自治区'!U51+'2019年第三批自治区'!U51+'2020年提前批资金'!U51</f>
        <v>39</v>
      </c>
      <c r="V51" s="29">
        <f>'2019年第二批中央资金'!V51+'2019年政府新增债券'!V51+'2019年第二批自治区'!V51+'2019年第三批自治区'!V51+'2020年提前批资金'!V51</f>
        <v>0</v>
      </c>
      <c r="W51" s="29">
        <f>'2019年第二批中央资金'!W51+'2019年政府新增债券'!W51+'2019年第二批自治区'!W51+'2019年第三批自治区'!W51+'2020年提前批资金'!W51</f>
        <v>0</v>
      </c>
      <c r="X51" s="29">
        <f>'2019年第二批中央资金'!X51+'2019年政府新增债券'!X51+'2019年第二批自治区'!X51+'2019年第三批自治区'!X51+'2020年提前批资金'!X51</f>
        <v>3986</v>
      </c>
      <c r="Y51" s="29">
        <f>'2019年第二批中央资金'!Y51+'2019年政府新增债券'!Y51+'2019年第二批自治区'!Y51+'2019年第三批自治区'!Y51+'2020年提前批资金'!Y51</f>
        <v>13109</v>
      </c>
      <c r="Z51" s="22">
        <f>'2019年第二批自治区'!Z51+'2019年第三批自治区'!Z51+'2019年政府新增债券'!Z51+'2020年提前批资金'!Z51</f>
        <v>0</v>
      </c>
    </row>
    <row r="52" s="8" customFormat="1" ht="24" customHeight="1" spans="1:26">
      <c r="A52" s="36"/>
      <c r="B52" s="21" t="s">
        <v>79</v>
      </c>
      <c r="C52" s="29">
        <f>'2019年第二批中央资金'!C52+'2019年政府新增债券'!C52+'2019年第二批自治区'!C52+'2019年第三批自治区'!C52+'2020年提前批资金'!C52</f>
        <v>4</v>
      </c>
      <c r="D52" s="29">
        <f>'2019年第二批中央资金'!D52+'2019年政府新增债券'!D52+'2019年第二批自治区'!D52+'2019年第三批自治区'!D52+'2020年提前批资金'!D52</f>
        <v>7.005</v>
      </c>
      <c r="E52" s="29">
        <f>'2019年第二批中央资金'!E52+'2019年政府新增债券'!E52+'2019年第二批自治区'!E52+'2019年第三批自治区'!E52+'2020年提前批资金'!E52</f>
        <v>4</v>
      </c>
      <c r="F52" s="29">
        <f>'2019年第二批中央资金'!F52+'2019年政府新增债券'!F52+'2019年第二批自治区'!F52+'2019年第三批自治区'!F52+'2020年提前批资金'!F52</f>
        <v>7.005</v>
      </c>
      <c r="G52" s="30">
        <f t="shared" si="0"/>
        <v>1</v>
      </c>
      <c r="H52" s="29">
        <f>'2019年第二批中央资金'!H52+'2019年政府新增债券'!H52+'2019年第二批自治区'!H52+'2019年第三批自治区'!H52+'2020年提前批资金'!H52</f>
        <v>2</v>
      </c>
      <c r="I52" s="29">
        <f>'2019年第二批中央资金'!I52+'2019年政府新增债券'!I52+'2019年第二批自治区'!I52+'2019年第三批自治区'!I52+'2020年提前批资金'!I52</f>
        <v>2.476</v>
      </c>
      <c r="J52" s="30">
        <f t="shared" si="1"/>
        <v>0.5</v>
      </c>
      <c r="K52" s="29">
        <f>'2019年第二批中央资金'!K52+'2019年政府新增债券'!K52+'2019年第二批自治区'!K52+'2019年第三批自治区'!K52+'2020年提前批资金'!K52</f>
        <v>438.233</v>
      </c>
      <c r="L52" s="29">
        <f>'2019年第二批中央资金'!L52+'2019年政府新增债券'!L52+'2019年第二批自治区'!L52+'2019年第三批自治区'!L52+'2020年提前批资金'!L52</f>
        <v>438.233</v>
      </c>
      <c r="M52" s="29">
        <f>'2019年第二批中央资金'!M52+'2019年政府新增债券'!M52+'2019年第二批自治区'!M52+'2019年第三批自治区'!M52+'2020年提前批资金'!M52</f>
        <v>5.04</v>
      </c>
      <c r="N52" s="29">
        <f>'2019年第二批中央资金'!N52+'2019年政府新增债券'!N52+'2019年第二批自治区'!N52+'2019年第三批自治区'!N52+'2020年提前批资金'!N52</f>
        <v>433.193</v>
      </c>
      <c r="O52" s="29">
        <f>'2019年第二批中央资金'!O52+'2019年政府新增债券'!O52+'2019年第二批自治区'!O52+'2019年第三批自治区'!O52+'2020年提前批资金'!O52</f>
        <v>0</v>
      </c>
      <c r="P52" s="29">
        <f>'2019年第二批中央资金'!P52+'2019年政府新增债券'!P52+'2019年第二批自治区'!P52+'2019年第三批自治区'!P52+'2020年提前批资金'!P52</f>
        <v>438.233</v>
      </c>
      <c r="Q52" s="30">
        <f t="shared" si="2"/>
        <v>1</v>
      </c>
      <c r="R52" s="29">
        <f>'2019年第二批中央资金'!R52+'2019年政府新增债券'!R52+'2019年第二批自治区'!R52+'2019年第三批自治区'!R52+'2020年提前批资金'!R52</f>
        <v>351.6684</v>
      </c>
      <c r="S52" s="30">
        <f t="shared" si="3"/>
        <v>0.80246900621359</v>
      </c>
      <c r="T52" s="29">
        <f>'2019年第二批中央资金'!T52+'2019年政府新增债券'!T52+'2019年第二批自治区'!T52+'2019年第三批自治区'!T52+'2020年提前批资金'!T52</f>
        <v>4</v>
      </c>
      <c r="U52" s="29">
        <f>'2019年第二批中央资金'!U52+'2019年政府新增债券'!U52+'2019年第二批自治区'!U52+'2019年第三批自治区'!U52+'2020年提前批资金'!U52</f>
        <v>4</v>
      </c>
      <c r="V52" s="29">
        <f>'2019年第二批中央资金'!V52+'2019年政府新增债券'!V52+'2019年第二批自治区'!V52+'2019年第三批自治区'!V52+'2020年提前批资金'!V52</f>
        <v>0</v>
      </c>
      <c r="W52" s="29">
        <f>'2019年第二批中央资金'!W52+'2019年政府新增债券'!W52+'2019年第二批自治区'!W52+'2019年第三批自治区'!W52+'2020年提前批资金'!W52</f>
        <v>0</v>
      </c>
      <c r="X52" s="29">
        <f>'2019年第二批中央资金'!X52+'2019年政府新增债券'!X52+'2019年第二批自治区'!X52+'2019年第三批自治区'!X52+'2020年提前批资金'!X52</f>
        <v>261</v>
      </c>
      <c r="Y52" s="29">
        <f>'2019年第二批中央资金'!Y52+'2019年政府新增债券'!Y52+'2019年第二批自治区'!Y52+'2019年第三批自治区'!Y52+'2020年提前批资金'!Y52</f>
        <v>854</v>
      </c>
      <c r="Z52" s="22">
        <f>'2019年第二批自治区'!Z52+'2019年第三批自治区'!Z52+'2019年政府新增债券'!Z52+'2020年提前批资金'!Z52</f>
        <v>0</v>
      </c>
    </row>
    <row r="53" s="8" customFormat="1" ht="24" customHeight="1" spans="1:26">
      <c r="A53" s="36"/>
      <c r="B53" s="21" t="s">
        <v>80</v>
      </c>
      <c r="C53" s="29">
        <f>'2019年第二批中央资金'!C53+'2019年政府新增债券'!C53+'2019年第二批自治区'!C53+'2019年第三批自治区'!C53+'2020年提前批资金'!C53</f>
        <v>49</v>
      </c>
      <c r="D53" s="29">
        <f>'2019年第二批中央资金'!D53+'2019年政府新增债券'!D53+'2019年第二批自治区'!D53+'2019年第三批自治区'!D53+'2020年提前批资金'!D53</f>
        <v>51.19</v>
      </c>
      <c r="E53" s="29">
        <f>'2019年第二批中央资金'!E53+'2019年政府新增债券'!E53+'2019年第二批自治区'!E53+'2019年第三批自治区'!E53+'2020年提前批资金'!E53</f>
        <v>49</v>
      </c>
      <c r="F53" s="29">
        <f>'2019年第二批中央资金'!F53+'2019年政府新增债券'!F53+'2019年第二批自治区'!F53+'2019年第三批自治区'!F53+'2020年提前批资金'!F53</f>
        <v>51.19</v>
      </c>
      <c r="G53" s="30">
        <f t="shared" si="0"/>
        <v>1</v>
      </c>
      <c r="H53" s="29">
        <f>'2019年第二批中央资金'!H53+'2019年政府新增债券'!H53+'2019年第二批自治区'!H53+'2019年第三批自治区'!H53+'2020年提前批资金'!H53</f>
        <v>27</v>
      </c>
      <c r="I53" s="29">
        <f>'2019年第二批中央资金'!I53+'2019年政府新增债券'!I53+'2019年第二批自治区'!I53+'2019年第三批自治区'!I53+'2020年提前批资金'!I53</f>
        <v>24.609</v>
      </c>
      <c r="J53" s="30">
        <f t="shared" si="1"/>
        <v>0.551020408163265</v>
      </c>
      <c r="K53" s="29">
        <f>'2019年第二批中央资金'!K53+'2019年政府新增债券'!K53+'2019年第二批自治区'!K53+'2019年第三批自治区'!K53+'2020年提前批资金'!K53</f>
        <v>2122.381</v>
      </c>
      <c r="L53" s="29">
        <f>'2019年第二批中央资金'!L53+'2019年政府新增债券'!L53+'2019年第二批自治区'!L53+'2019年第三批自治区'!L53+'2020年提前批资金'!L53</f>
        <v>2122.381</v>
      </c>
      <c r="M53" s="29">
        <f>'2019年第二批中央资金'!M53+'2019年政府新增债券'!M53+'2019年第二批自治区'!M53+'2019年第三批自治区'!M53+'2020年提前批资金'!M53</f>
        <v>1686.2628</v>
      </c>
      <c r="N53" s="29">
        <f>'2019年第二批中央资金'!N53+'2019年政府新增债券'!N53+'2019年第二批自治区'!N53+'2019年第三批自治区'!N53+'2020年提前批资金'!N53</f>
        <v>436.1182</v>
      </c>
      <c r="O53" s="29">
        <f>'2019年第二批中央资金'!O53+'2019年政府新增债券'!O53+'2019年第二批自治区'!O53+'2019年第三批自治区'!O53+'2020年提前批资金'!O53</f>
        <v>0</v>
      </c>
      <c r="P53" s="29">
        <f>'2019年第二批中央资金'!P53+'2019年政府新增债券'!P53+'2019年第二批自治区'!P53+'2019年第三批自治区'!P53+'2020年提前批资金'!P53</f>
        <v>2122.381</v>
      </c>
      <c r="Q53" s="30">
        <f t="shared" si="2"/>
        <v>1</v>
      </c>
      <c r="R53" s="29">
        <f>'2019年第二批中央资金'!R53+'2019年政府新增债券'!R53+'2019年第二批自治区'!R53+'2019年第三批自治区'!R53+'2020年提前批资金'!R53</f>
        <v>1852.3196</v>
      </c>
      <c r="S53" s="30">
        <f t="shared" si="3"/>
        <v>0.872755457196422</v>
      </c>
      <c r="T53" s="29">
        <f>'2019年第二批中央资金'!T53+'2019年政府新增债券'!T53+'2019年第二批自治区'!T53+'2019年第三批自治区'!T53+'2020年提前批资金'!T53</f>
        <v>35</v>
      </c>
      <c r="U53" s="29">
        <f>'2019年第二批中央资金'!U53+'2019年政府新增债券'!U53+'2019年第二批自治区'!U53+'2019年第三批自治区'!U53+'2020年提前批资金'!U53</f>
        <v>35</v>
      </c>
      <c r="V53" s="29">
        <f>'2019年第二批中央资金'!V53+'2019年政府新增债券'!V53+'2019年第二批自治区'!V53+'2019年第三批自治区'!V53+'2020年提前批资金'!V53</f>
        <v>0</v>
      </c>
      <c r="W53" s="29">
        <f>'2019年第二批中央资金'!W53+'2019年政府新增债券'!W53+'2019年第二批自治区'!W53+'2019年第三批自治区'!W53+'2020年提前批资金'!W53</f>
        <v>0</v>
      </c>
      <c r="X53" s="29">
        <f>'2019年第二批中央资金'!X53+'2019年政府新增债券'!X53+'2019年第二批自治区'!X53+'2019年第三批自治区'!X53+'2020年提前批资金'!X53</f>
        <v>3725</v>
      </c>
      <c r="Y53" s="29">
        <f>'2019年第二批中央资金'!Y53+'2019年政府新增债券'!Y53+'2019年第二批自治区'!Y53+'2019年第三批自治区'!Y53+'2020年提前批资金'!Y53</f>
        <v>12255</v>
      </c>
      <c r="Z53" s="22">
        <f>'2019年第二批自治区'!Z53+'2019年第三批自治区'!Z53+'2019年政府新增债券'!Z53+'2020年提前批资金'!Z53</f>
        <v>0</v>
      </c>
    </row>
    <row r="54" s="8" customFormat="1" ht="24" customHeight="1" spans="1:26">
      <c r="A54" s="36"/>
      <c r="B54" s="21" t="s">
        <v>48</v>
      </c>
      <c r="C54" s="29">
        <f>'2019年第二批中央资金'!C54+'2019年政府新增债券'!C54+'2019年第二批自治区'!C54+'2019年第三批自治区'!C54+'2020年提前批资金'!C54</f>
        <v>0</v>
      </c>
      <c r="D54" s="29">
        <f>'2019年第二批中央资金'!D54+'2019年政府新增债券'!D54+'2019年第二批自治区'!D54+'2019年第三批自治区'!D54+'2020年提前批资金'!D54</f>
        <v>0</v>
      </c>
      <c r="E54" s="29">
        <f>'2019年第二批中央资金'!E54+'2019年政府新增债券'!E54+'2019年第二批自治区'!E54+'2019年第三批自治区'!E54+'2020年提前批资金'!E54</f>
        <v>0</v>
      </c>
      <c r="F54" s="29">
        <f>'2019年第二批中央资金'!F54+'2019年政府新增债券'!F54+'2019年第二批自治区'!F54+'2019年第三批自治区'!F54+'2020年提前批资金'!F54</f>
        <v>0</v>
      </c>
      <c r="G54" s="30" t="e">
        <f t="shared" si="0"/>
        <v>#DIV/0!</v>
      </c>
      <c r="H54" s="29">
        <f>'2019年第二批中央资金'!H54+'2019年政府新增债券'!H54+'2019年第二批自治区'!H54+'2019年第三批自治区'!H54+'2020年提前批资金'!H54</f>
        <v>0</v>
      </c>
      <c r="I54" s="29">
        <f>'2019年第二批中央资金'!I54+'2019年政府新增债券'!I54+'2019年第二批自治区'!I54+'2019年第三批自治区'!I54+'2020年提前批资金'!I54</f>
        <v>0</v>
      </c>
      <c r="J54" s="30" t="e">
        <f t="shared" si="1"/>
        <v>#DIV/0!</v>
      </c>
      <c r="K54" s="29">
        <f>'2019年第二批中央资金'!K54+'2019年政府新增债券'!K54+'2019年第二批自治区'!K54+'2019年第三批自治区'!K54+'2020年提前批资金'!K54</f>
        <v>0</v>
      </c>
      <c r="L54" s="29">
        <f>'2019年第二批中央资金'!L54+'2019年政府新增债券'!L54+'2019年第二批自治区'!L54+'2019年第三批自治区'!L54+'2020年提前批资金'!L54</f>
        <v>0</v>
      </c>
      <c r="M54" s="29">
        <f>'2019年第二批中央资金'!M54+'2019年政府新增债券'!M54+'2019年第二批自治区'!M54+'2019年第三批自治区'!M54+'2020年提前批资金'!M54</f>
        <v>0</v>
      </c>
      <c r="N54" s="29">
        <f>'2019年第二批中央资金'!N54+'2019年政府新增债券'!N54+'2019年第二批自治区'!N54+'2019年第三批自治区'!N54+'2020年提前批资金'!N54</f>
        <v>0</v>
      </c>
      <c r="O54" s="29">
        <f>'2019年第二批中央资金'!O54+'2019年政府新增债券'!O54+'2019年第二批自治区'!O54+'2019年第三批自治区'!O54+'2020年提前批资金'!O54</f>
        <v>0</v>
      </c>
      <c r="P54" s="29">
        <f>'2019年第二批中央资金'!P54+'2019年政府新增债券'!P54+'2019年第二批自治区'!P54+'2019年第三批自治区'!P54+'2020年提前批资金'!P54</f>
        <v>0</v>
      </c>
      <c r="Q54" s="30" t="e">
        <f t="shared" si="2"/>
        <v>#DIV/0!</v>
      </c>
      <c r="R54" s="29">
        <f>'2019年第二批中央资金'!R54+'2019年政府新增债券'!R54+'2019年第二批自治区'!R54+'2019年第三批自治区'!R54+'2020年提前批资金'!R54</f>
        <v>0</v>
      </c>
      <c r="S54" s="30" t="e">
        <f t="shared" si="3"/>
        <v>#DIV/0!</v>
      </c>
      <c r="T54" s="29">
        <f>'2019年第二批中央资金'!T54+'2019年政府新增债券'!T54+'2019年第二批自治区'!T54+'2019年第三批自治区'!T54+'2020年提前批资金'!T54</f>
        <v>0</v>
      </c>
      <c r="U54" s="29">
        <f>'2019年第二批中央资金'!U54+'2019年政府新增债券'!U54+'2019年第二批自治区'!U54+'2019年第三批自治区'!U54+'2020年提前批资金'!U54</f>
        <v>0</v>
      </c>
      <c r="V54" s="29">
        <f>'2019年第二批中央资金'!V54+'2019年政府新增债券'!V54+'2019年第二批自治区'!V54+'2019年第三批自治区'!V54+'2020年提前批资金'!V54</f>
        <v>0</v>
      </c>
      <c r="W54" s="29">
        <f>'2019年第二批中央资金'!W54+'2019年政府新增债券'!W54+'2019年第二批自治区'!W54+'2019年第三批自治区'!W54+'2020年提前批资金'!W54</f>
        <v>0</v>
      </c>
      <c r="X54" s="29">
        <f>'2019年第二批中央资金'!X54+'2019年政府新增债券'!X54+'2019年第二批自治区'!X54+'2019年第三批自治区'!X54+'2020年提前批资金'!X54</f>
        <v>0</v>
      </c>
      <c r="Y54" s="29">
        <f>'2019年第二批中央资金'!Y54+'2019年政府新增债券'!Y54+'2019年第二批自治区'!Y54+'2019年第三批自治区'!Y54+'2020年提前批资金'!Y54</f>
        <v>0</v>
      </c>
      <c r="Z54" s="22">
        <f>'2019年第二批自治区'!Z54+'2019年第三批自治区'!Z54+'2019年政府新增债券'!Z54+'2020年提前批资金'!Z54</f>
        <v>0</v>
      </c>
    </row>
    <row r="55" s="8" customFormat="1" ht="24" customHeight="1" spans="1:26">
      <c r="A55" s="36"/>
      <c r="B55" s="20" t="s">
        <v>49</v>
      </c>
      <c r="C55" s="29">
        <f>'2019年第二批中央资金'!C55+'2019年政府新增债券'!C55+'2019年第二批自治区'!C55+'2019年第三批自治区'!C55+'2020年提前批资金'!C55</f>
        <v>26</v>
      </c>
      <c r="D55" s="29">
        <f>'2019年第二批中央资金'!D55+'2019年政府新增债券'!D55+'2019年第二批自治区'!D55+'2019年第三批自治区'!D55+'2020年提前批资金'!D55</f>
        <v>0</v>
      </c>
      <c r="E55" s="29">
        <f>'2019年第二批中央资金'!E55+'2019年政府新增债券'!E55+'2019年第二批自治区'!E55+'2019年第三批自治区'!E55+'2020年提前批资金'!E55</f>
        <v>26</v>
      </c>
      <c r="F55" s="29">
        <f>'2019年第二批中央资金'!F55+'2019年政府新增债券'!F55+'2019年第二批自治区'!F55+'2019年第三批自治区'!F55+'2020年提前批资金'!F55</f>
        <v>0</v>
      </c>
      <c r="G55" s="30">
        <f t="shared" si="0"/>
        <v>1</v>
      </c>
      <c r="H55" s="29">
        <f>'2019年第二批中央资金'!H55+'2019年政府新增债券'!H55+'2019年第二批自治区'!H55+'2019年第三批自治区'!H55+'2020年提前批资金'!H55</f>
        <v>14</v>
      </c>
      <c r="I55" s="29">
        <f>'2019年第二批中央资金'!I55+'2019年政府新增债券'!I55+'2019年第二批自治区'!I55+'2019年第三批自治区'!I55+'2020年提前批资金'!I55</f>
        <v>0</v>
      </c>
      <c r="J55" s="30">
        <f t="shared" si="1"/>
        <v>0.538461538461538</v>
      </c>
      <c r="K55" s="29">
        <f>'2019年第二批中央资金'!K55+'2019年政府新增债券'!K55+'2019年第二批自治区'!K55+'2019年第三批自治区'!K55+'2020年提前批资金'!K55</f>
        <v>353.585</v>
      </c>
      <c r="L55" s="29">
        <f>'2019年第二批中央资金'!L55+'2019年政府新增债券'!L55+'2019年第二批自治区'!L55+'2019年第三批自治区'!L55+'2020年提前批资金'!L55</f>
        <v>353.585</v>
      </c>
      <c r="M55" s="29">
        <f>'2019年第二批中央资金'!M55+'2019年政府新增债券'!M55+'2019年第二批自治区'!M55+'2019年第三批自治区'!M55+'2020年提前批资金'!M55</f>
        <v>177.165</v>
      </c>
      <c r="N55" s="29">
        <f>'2019年第二批中央资金'!N55+'2019年政府新增债券'!N55+'2019年第二批自治区'!N55+'2019年第三批自治区'!N55+'2020年提前批资金'!N55</f>
        <v>176.42</v>
      </c>
      <c r="O55" s="29">
        <f>'2019年第二批中央资金'!O55+'2019年政府新增债券'!O55+'2019年第二批自治区'!O55+'2019年第三批自治区'!O55+'2020年提前批资金'!O55</f>
        <v>0</v>
      </c>
      <c r="P55" s="29">
        <f>'2019年第二批中央资金'!P55+'2019年政府新增债券'!P55+'2019年第二批自治区'!P55+'2019年第三批自治区'!P55+'2020年提前批资金'!P55</f>
        <v>353.585</v>
      </c>
      <c r="Q55" s="30">
        <f t="shared" si="2"/>
        <v>1</v>
      </c>
      <c r="R55" s="29">
        <f>'2019年第二批中央资金'!R55+'2019年政府新增债券'!R55+'2019年第二批自治区'!R55+'2019年第三批自治区'!R55+'2020年提前批资金'!R55</f>
        <v>290.386124</v>
      </c>
      <c r="S55" s="30">
        <f t="shared" si="3"/>
        <v>0.821262564871247</v>
      </c>
      <c r="T55" s="29">
        <f>'2019年第二批中央资金'!T55+'2019年政府新增债券'!T55+'2019年第二批自治区'!T55+'2019年第三批自治区'!T55+'2020年提前批资金'!T55</f>
        <v>14</v>
      </c>
      <c r="U55" s="29">
        <f>'2019年第二批中央资金'!U55+'2019年政府新增债券'!U55+'2019年第二批自治区'!U55+'2019年第三批自治区'!U55+'2020年提前批资金'!U55</f>
        <v>14</v>
      </c>
      <c r="V55" s="29">
        <f>'2019年第二批中央资金'!V55+'2019年政府新增债券'!V55+'2019年第二批自治区'!V55+'2019年第三批自治区'!V55+'2020年提前批资金'!V55</f>
        <v>0</v>
      </c>
      <c r="W55" s="29">
        <f>'2019年第二批中央资金'!W55+'2019年政府新增债券'!W55+'2019年第二批自治区'!W55+'2019年第三批自治区'!W55+'2020年提前批资金'!W55</f>
        <v>0</v>
      </c>
      <c r="X55" s="29">
        <f>'2019年第二批中央资金'!X55+'2019年政府新增债券'!X55+'2019年第二批自治区'!X55+'2019年第三批自治区'!X55+'2020年提前批资金'!X55</f>
        <v>1617</v>
      </c>
      <c r="Y55" s="29">
        <f>'2019年第二批中央资金'!Y55+'2019年政府新增债券'!Y55+'2019年第二批自治区'!Y55+'2019年第三批自治区'!Y55+'2020年提前批资金'!Y55</f>
        <v>4527</v>
      </c>
      <c r="Z55" s="22">
        <f>'2019年第二批自治区'!Z55+'2019年第三批自治区'!Z55+'2019年政府新增债券'!Z55+'2020年提前批资金'!Z55</f>
        <v>0</v>
      </c>
    </row>
    <row r="56" s="8" customFormat="1" ht="27" customHeight="1" spans="1:26">
      <c r="A56" s="38"/>
      <c r="B56" s="21" t="s">
        <v>50</v>
      </c>
      <c r="C56" s="29">
        <f>'2019年第二批中央资金'!C56+'2019年政府新增债券'!C56+'2019年第二批自治区'!C56+'2019年第三批自治区'!C56+'2020年提前批资金'!C56</f>
        <v>17</v>
      </c>
      <c r="D56" s="29">
        <f>'2019年第二批中央资金'!D56+'2019年政府新增债券'!D56+'2019年第二批自治区'!D56+'2019年第三批自治区'!D56+'2020年提前批资金'!D56</f>
        <v>0</v>
      </c>
      <c r="E56" s="29">
        <f>'2019年第二批中央资金'!E56+'2019年政府新增债券'!E56+'2019年第二批自治区'!E56+'2019年第三批自治区'!E56+'2020年提前批资金'!E56</f>
        <v>17</v>
      </c>
      <c r="F56" s="29">
        <f>'2019年第二批中央资金'!F56+'2019年政府新增债券'!F56+'2019年第二批自治区'!F56+'2019年第三批自治区'!F56+'2020年提前批资金'!F56</f>
        <v>0</v>
      </c>
      <c r="G56" s="30">
        <f t="shared" si="0"/>
        <v>1</v>
      </c>
      <c r="H56" s="29">
        <f>'2019年第二批中央资金'!H56+'2019年政府新增债券'!H56+'2019年第二批自治区'!H56+'2019年第三批自治区'!H56+'2020年提前批资金'!H56</f>
        <v>0</v>
      </c>
      <c r="I56" s="29">
        <f>'2019年第二批中央资金'!I56+'2019年政府新增债券'!I56+'2019年第二批自治区'!I56+'2019年第三批自治区'!I56+'2020年提前批资金'!I56</f>
        <v>0</v>
      </c>
      <c r="J56" s="30">
        <f t="shared" si="1"/>
        <v>0</v>
      </c>
      <c r="K56" s="29">
        <f>'2019年第二批中央资金'!K56+'2019年政府新增债券'!K56+'2019年第二批自治区'!K56+'2019年第三批自治区'!K56+'2020年提前批资金'!K56</f>
        <v>696.601</v>
      </c>
      <c r="L56" s="29">
        <f>'2019年第二批中央资金'!L56+'2019年政府新增债券'!L56+'2019年第二批自治区'!L56+'2019年第三批自治区'!L56+'2020年提前批资金'!L56</f>
        <v>696.601</v>
      </c>
      <c r="M56" s="29">
        <f>'2019年第二批中央资金'!M56+'2019年政府新增债券'!M56+'2019年第二批自治区'!M56+'2019年第三批自治区'!M56+'2020年提前批资金'!M56</f>
        <v>411.0122</v>
      </c>
      <c r="N56" s="29">
        <f>'2019年第二批中央资金'!N56+'2019年政府新增债券'!N56+'2019年第二批自治区'!N56+'2019年第三批自治区'!N56+'2020年提前批资金'!N56</f>
        <v>285.5888</v>
      </c>
      <c r="O56" s="29">
        <f>'2019年第二批中央资金'!O56+'2019年政府新增债券'!O56+'2019年第二批自治区'!O56+'2019年第三批自治区'!O56+'2020年提前批资金'!O56</f>
        <v>0</v>
      </c>
      <c r="P56" s="29">
        <f>'2019年第二批中央资金'!P56+'2019年政府新增债券'!P56+'2019年第二批自治区'!P56+'2019年第三批自治区'!P56+'2020年提前批资金'!P56</f>
        <v>696.601</v>
      </c>
      <c r="Q56" s="30">
        <f t="shared" si="2"/>
        <v>1</v>
      </c>
      <c r="R56" s="29">
        <f>'2019年第二批中央资金'!R56+'2019年政府新增债券'!R56+'2019年第二批自治区'!R56+'2019年第三批自治区'!R56+'2020年提前批资金'!R56</f>
        <v>466.235282</v>
      </c>
      <c r="S56" s="30">
        <f t="shared" si="3"/>
        <v>0.669300334050626</v>
      </c>
      <c r="T56" s="29">
        <f>'2019年第二批中央资金'!T56+'2019年政府新增债券'!T56+'2019年第二批自治区'!T56+'2019年第三批自治区'!T56+'2020年提前批资金'!T56</f>
        <v>8</v>
      </c>
      <c r="U56" s="29">
        <f>'2019年第二批中央资金'!U56+'2019年政府新增债券'!U56+'2019年第二批自治区'!U56+'2019年第三批自治区'!U56+'2020年提前批资金'!U56</f>
        <v>8</v>
      </c>
      <c r="V56" s="29">
        <f>'2019年第二批中央资金'!V56+'2019年政府新增债券'!V56+'2019年第二批自治区'!V56+'2019年第三批自治区'!V56+'2020年提前批资金'!V56</f>
        <v>0</v>
      </c>
      <c r="W56" s="29">
        <f>'2019年第二批中央资金'!W56+'2019年政府新增债券'!W56+'2019年第二批自治区'!W56+'2019年第三批自治区'!W56+'2020年提前批资金'!W56</f>
        <v>0</v>
      </c>
      <c r="X56" s="29">
        <f>'2019年第二批中央资金'!X56+'2019年政府新增债券'!X56+'2019年第二批自治区'!X56+'2019年第三批自治区'!X56+'2020年提前批资金'!X56</f>
        <v>1205</v>
      </c>
      <c r="Y56" s="29">
        <f>'2019年第二批中央资金'!Y56+'2019年政府新增债券'!Y56+'2019年第二批自治区'!Y56+'2019年第三批自治区'!Y56+'2020年提前批资金'!Y56</f>
        <v>4336</v>
      </c>
      <c r="Z56" s="22">
        <f>'2019年第二批自治区'!Z56+'2019年第三批自治区'!Z56+'2019年政府新增债券'!Z56+'2020年提前批资金'!Z56</f>
        <v>0</v>
      </c>
    </row>
    <row r="57" s="9" customFormat="1" ht="26" customHeight="1" spans="1:26">
      <c r="A57" s="33" t="s">
        <v>72</v>
      </c>
      <c r="B57" s="34" t="s">
        <v>25</v>
      </c>
      <c r="C57" s="25">
        <f>'2019年第二批中央资金'!C57+'2019年政府新增债券'!C57+'2019年第二批自治区'!C57+'2019年第三批自治区'!C57+'2020年提前批资金'!C57</f>
        <v>159</v>
      </c>
      <c r="D57" s="25">
        <f>'2019年第二批中央资金'!D57+'2019年政府新增债券'!D57+'2019年第二批自治区'!D57+'2019年第三批自治区'!D57+'2020年提前批资金'!D57</f>
        <v>378.675</v>
      </c>
      <c r="E57" s="25">
        <f>'2019年第二批中央资金'!E57+'2019年政府新增债券'!E57+'2019年第二批自治区'!E57+'2019年第三批自治区'!E57+'2020年提前批资金'!E57</f>
        <v>159</v>
      </c>
      <c r="F57" s="25">
        <f>'2019年第二批中央资金'!F57+'2019年政府新增债券'!F57+'2019年第二批自治区'!F57+'2019年第三批自治区'!F57+'2020年提前批资金'!F57</f>
        <v>378.675</v>
      </c>
      <c r="G57" s="26">
        <f t="shared" si="0"/>
        <v>1</v>
      </c>
      <c r="H57" s="25">
        <f>'2019年第二批中央资金'!H57+'2019年政府新增债券'!H57+'2019年第二批自治区'!H57+'2019年第三批自治区'!H57+'2020年提前批资金'!H57</f>
        <v>97</v>
      </c>
      <c r="I57" s="25">
        <f>'2019年第二批中央资金'!I57+'2019年政府新增债券'!I57+'2019年第二批自治区'!I57+'2019年第三批自治区'!I57+'2020年提前批资金'!I57</f>
        <v>378.675</v>
      </c>
      <c r="J57" s="26">
        <f t="shared" si="1"/>
        <v>0.610062893081761</v>
      </c>
      <c r="K57" s="25">
        <f>'2019年第二批中央资金'!K57+'2019年政府新增债券'!K57+'2019年第二批自治区'!K57+'2019年第三批自治区'!K57+'2020年提前批资金'!K57</f>
        <v>7199.42</v>
      </c>
      <c r="L57" s="25">
        <f>'2019年第二批中央资金'!L57+'2019年政府新增债券'!L57+'2019年第二批自治区'!L57+'2019年第三批自治区'!L57+'2020年提前批资金'!L57</f>
        <v>7199.42</v>
      </c>
      <c r="M57" s="25">
        <f>'2019年第二批中央资金'!M57+'2019年政府新增债券'!M57+'2019年第二批自治区'!M57+'2019年第三批自治区'!M57+'2020年提前批资金'!M57</f>
        <v>3688.42</v>
      </c>
      <c r="N57" s="25">
        <f>'2019年第二批中央资金'!N57+'2019年政府新增债券'!N57+'2019年第二批自治区'!N57+'2019年第三批自治区'!N57+'2020年提前批资金'!N57</f>
        <v>3511</v>
      </c>
      <c r="O57" s="25">
        <f>'2019年第二批中央资金'!O57+'2019年政府新增债券'!O57+'2019年第二批自治区'!O57+'2019年第三批自治区'!O57+'2020年提前批资金'!O57</f>
        <v>0</v>
      </c>
      <c r="P57" s="25">
        <f>'2019年第二批中央资金'!P57+'2019年政府新增债券'!P57+'2019年第二批自治区'!P57+'2019年第三批自治区'!P57+'2020年提前批资金'!P57</f>
        <v>5416.32</v>
      </c>
      <c r="Q57" s="26">
        <f t="shared" si="2"/>
        <v>0.752327270807926</v>
      </c>
      <c r="R57" s="25">
        <f>'2019年第二批中央资金'!R57+'2019年政府新增债券'!R57+'2019年第二批自治区'!R57+'2019年第三批自治区'!R57+'2020年提前批资金'!R57</f>
        <v>5416.32</v>
      </c>
      <c r="S57" s="26">
        <f t="shared" si="3"/>
        <v>0.752327270807926</v>
      </c>
      <c r="T57" s="25">
        <f>'2019年第二批中央资金'!T57+'2019年政府新增债券'!T57+'2019年第二批自治区'!T57+'2019年第三批自治区'!T57+'2020年提前批资金'!T57</f>
        <v>123</v>
      </c>
      <c r="U57" s="25">
        <f>'2019年第二批中央资金'!U57+'2019年政府新增债券'!U57+'2019年第二批自治区'!U57+'2019年第三批自治区'!U57+'2020年提前批资金'!U57</f>
        <v>116</v>
      </c>
      <c r="V57" s="25">
        <f>'2019年第二批中央资金'!V57+'2019年政府新增债券'!V57+'2019年第二批自治区'!V57+'2019年第三批自治区'!V57+'2020年提前批资金'!V57</f>
        <v>38</v>
      </c>
      <c r="W57" s="25">
        <f>'2019年第二批中央资金'!W57+'2019年政府新增债券'!W57+'2019年第二批自治区'!W57+'2019年第三批自治区'!W57+'2020年提前批资金'!W57</f>
        <v>1</v>
      </c>
      <c r="X57" s="25">
        <f>'2019年第二批中央资金'!X57+'2019年政府新增债券'!X57+'2019年第二批自治区'!X57+'2019年第三批自治区'!X57+'2020年提前批资金'!X57</f>
        <v>11525</v>
      </c>
      <c r="Y57" s="25">
        <f>'2019年第二批中央资金'!Y57+'2019年政府新增债券'!Y57+'2019年第二批自治区'!Y57+'2019年第三批自治区'!Y57+'2020年提前批资金'!Y57</f>
        <v>45411</v>
      </c>
      <c r="Z57" s="48">
        <f>'2019年第二批自治区'!Z57+'2019年第三批自治区'!Z57+'2019年政府新增债券'!Z57+'2020年提前批资金'!Z57</f>
        <v>0</v>
      </c>
    </row>
    <row r="58" s="7" customFormat="1" customHeight="1" spans="1:26">
      <c r="A58" s="37"/>
      <c r="B58" s="28" t="s">
        <v>52</v>
      </c>
      <c r="C58" s="29">
        <f>'2019年第二批中央资金'!C58+'2019年政府新增债券'!C58+'2019年第二批自治区'!C58+'2019年第三批自治区'!C58+'2020年提前批资金'!C58</f>
        <v>10</v>
      </c>
      <c r="D58" s="29">
        <f>'2019年第二批中央资金'!D58+'2019年政府新增债券'!D58+'2019年第二批自治区'!D58+'2019年第三批自治区'!D58+'2020年提前批资金'!D58</f>
        <v>19.505</v>
      </c>
      <c r="E58" s="29">
        <f>'2019年第二批中央资金'!E58+'2019年政府新增债券'!E58+'2019年第二批自治区'!E58+'2019年第三批自治区'!E58+'2020年提前批资金'!E58</f>
        <v>10</v>
      </c>
      <c r="F58" s="29">
        <f>'2019年第二批中央资金'!F58+'2019年政府新增债券'!F58+'2019年第二批自治区'!F58+'2019年第三批自治区'!F58+'2020年提前批资金'!F58</f>
        <v>19.505</v>
      </c>
      <c r="G58" s="30">
        <f t="shared" si="0"/>
        <v>1</v>
      </c>
      <c r="H58" s="29">
        <f>'2019年第二批中央资金'!H58+'2019年政府新增债券'!H58+'2019年第二批自治区'!H58+'2019年第三批自治区'!H58+'2020年提前批资金'!H58</f>
        <v>10</v>
      </c>
      <c r="I58" s="29">
        <f>'2019年第二批中央资金'!I58+'2019年政府新增债券'!I58+'2019年第二批自治区'!I58+'2019年第三批自治区'!I58+'2020年提前批资金'!I58</f>
        <v>19.505</v>
      </c>
      <c r="J58" s="30">
        <f t="shared" si="1"/>
        <v>1</v>
      </c>
      <c r="K58" s="29">
        <f>'2019年第二批中央资金'!K58+'2019年政府新增债券'!K58+'2019年第二批自治区'!K58+'2019年第三批自治区'!K58+'2020年提前批资金'!K58</f>
        <v>644.3</v>
      </c>
      <c r="L58" s="29">
        <f>'2019年第二批中央资金'!L58+'2019年政府新增债券'!L58+'2019年第二批自治区'!L58+'2019年第三批自治区'!L58+'2020年提前批资金'!L58</f>
        <v>644.3</v>
      </c>
      <c r="M58" s="29">
        <f>'2019年第二批中央资金'!M58+'2019年政府新增债券'!M58+'2019年第二批自治区'!M58+'2019年第三批自治区'!M58+'2020年提前批资金'!M58</f>
        <v>515.9</v>
      </c>
      <c r="N58" s="29">
        <f>'2019年第二批中央资金'!N58+'2019年政府新增债券'!N58+'2019年第二批自治区'!N58+'2019年第三批自治区'!N58+'2020年提前批资金'!N58</f>
        <v>128.4</v>
      </c>
      <c r="O58" s="29">
        <f>'2019年第二批中央资金'!O58+'2019年政府新增债券'!O58+'2019年第二批自治区'!O58+'2019年第三批自治区'!O58+'2020年提前批资金'!O58</f>
        <v>0</v>
      </c>
      <c r="P58" s="29">
        <f>'2019年第二批中央资金'!P58+'2019年政府新增债券'!P58+'2019年第二批自治区'!P58+'2019年第三批自治区'!P58+'2020年提前批资金'!P58</f>
        <v>644.3</v>
      </c>
      <c r="Q58" s="30">
        <f t="shared" si="2"/>
        <v>1</v>
      </c>
      <c r="R58" s="29">
        <f>'2019年第二批中央资金'!R58+'2019年政府新增债券'!R58+'2019年第二批自治区'!R58+'2019年第三批自治区'!R58+'2020年提前批资金'!R58</f>
        <v>644.3</v>
      </c>
      <c r="S58" s="30">
        <f t="shared" si="3"/>
        <v>1</v>
      </c>
      <c r="T58" s="29">
        <f>'2019年第二批中央资金'!T58+'2019年政府新增债券'!T58+'2019年第二批自治区'!T58+'2019年第三批自治区'!T58+'2020年提前批资金'!T58</f>
        <v>45</v>
      </c>
      <c r="U58" s="29">
        <f>'2019年第二批中央资金'!U58+'2019年政府新增债券'!U58+'2019年第二批自治区'!U58+'2019年第三批自治区'!U58+'2020年提前批资金'!U58</f>
        <v>44</v>
      </c>
      <c r="V58" s="29">
        <f>'2019年第二批中央资金'!V58+'2019年政府新增债券'!V58+'2019年第二批自治区'!V58+'2019年第三批自治区'!V58+'2020年提前批资金'!V58</f>
        <v>32</v>
      </c>
      <c r="W58" s="29">
        <f>'2019年第二批中央资金'!W58+'2019年政府新增债券'!W58+'2019年第二批自治区'!W58+'2019年第三批自治区'!W58+'2020年提前批资金'!W58</f>
        <v>1</v>
      </c>
      <c r="X58" s="29">
        <f>'2019年第二批中央资金'!X58+'2019年政府新增债券'!X58+'2019年第二批自治区'!X58+'2019年第三批自治区'!X58+'2020年提前批资金'!X58</f>
        <v>1734</v>
      </c>
      <c r="Y58" s="29">
        <f>'2019年第二批中央资金'!Y58+'2019年政府新增债券'!Y58+'2019年第二批自治区'!Y58+'2019年第三批自治区'!Y58+'2020年提前批资金'!Y58</f>
        <v>6938</v>
      </c>
      <c r="Z58" s="22">
        <f>'2019年第二批自治区'!Z58+'2019年第三批自治区'!Z58+'2019年政府新增债券'!Z58+'2020年提前批资金'!Z58</f>
        <v>0</v>
      </c>
    </row>
    <row r="59" s="7" customFormat="1" customHeight="1" spans="1:26">
      <c r="A59" s="38"/>
      <c r="B59" s="21" t="s">
        <v>79</v>
      </c>
      <c r="C59" s="29">
        <f>'2019年第二批中央资金'!C59+'2019年政府新增债券'!C59+'2019年第二批自治区'!C59+'2019年第三批自治区'!C59+'2020年提前批资金'!C59</f>
        <v>0</v>
      </c>
      <c r="D59" s="29">
        <f>'2019年第二批中央资金'!D59+'2019年政府新增债券'!D59+'2019年第二批自治区'!D59+'2019年第三批自治区'!D59+'2020年提前批资金'!D59</f>
        <v>0</v>
      </c>
      <c r="E59" s="29">
        <f>'2019年第二批中央资金'!E59+'2019年政府新增债券'!E59+'2019年第二批自治区'!E59+'2019年第三批自治区'!E59+'2020年提前批资金'!E59</f>
        <v>0</v>
      </c>
      <c r="F59" s="29">
        <f>'2019年第二批中央资金'!F59+'2019年政府新增债券'!F59+'2019年第二批自治区'!F59+'2019年第三批自治区'!F59+'2020年提前批资金'!F59</f>
        <v>0</v>
      </c>
      <c r="G59" s="30" t="e">
        <f t="shared" si="0"/>
        <v>#DIV/0!</v>
      </c>
      <c r="H59" s="29">
        <f>'2019年第二批中央资金'!H59+'2019年政府新增债券'!H59+'2019年第二批自治区'!H59+'2019年第三批自治区'!H59+'2020年提前批资金'!H59</f>
        <v>0</v>
      </c>
      <c r="I59" s="29">
        <f>'2019年第二批中央资金'!I59+'2019年政府新增债券'!I59+'2019年第二批自治区'!I59+'2019年第三批自治区'!I59+'2020年提前批资金'!I59</f>
        <v>0</v>
      </c>
      <c r="J59" s="30" t="e">
        <f t="shared" si="1"/>
        <v>#DIV/0!</v>
      </c>
      <c r="K59" s="29">
        <f>'2019年第二批中央资金'!K59+'2019年政府新增债券'!K59+'2019年第二批自治区'!K59+'2019年第三批自治区'!K59+'2020年提前批资金'!K59</f>
        <v>0</v>
      </c>
      <c r="L59" s="29">
        <f>'2019年第二批中央资金'!L59+'2019年政府新增债券'!L59+'2019年第二批自治区'!L59+'2019年第三批自治区'!L59+'2020年提前批资金'!L59</f>
        <v>0</v>
      </c>
      <c r="M59" s="29">
        <f>'2019年第二批中央资金'!M59+'2019年政府新增债券'!M59+'2019年第二批自治区'!M59+'2019年第三批自治区'!M59+'2020年提前批资金'!M59</f>
        <v>0</v>
      </c>
      <c r="N59" s="29">
        <f>'2019年第二批中央资金'!N59+'2019年政府新增债券'!N59+'2019年第二批自治区'!N59+'2019年第三批自治区'!N59+'2020年提前批资金'!N59</f>
        <v>0</v>
      </c>
      <c r="O59" s="29">
        <f>'2019年第二批中央资金'!O59+'2019年政府新增债券'!O59+'2019年第二批自治区'!O59+'2019年第三批自治区'!O59+'2020年提前批资金'!O59</f>
        <v>0</v>
      </c>
      <c r="P59" s="29">
        <f>'2019年第二批中央资金'!P59+'2019年政府新增债券'!P59+'2019年第二批自治区'!P59+'2019年第三批自治区'!P59+'2020年提前批资金'!P59</f>
        <v>0</v>
      </c>
      <c r="Q59" s="30" t="e">
        <f t="shared" si="2"/>
        <v>#DIV/0!</v>
      </c>
      <c r="R59" s="29">
        <f>'2019年第二批中央资金'!R59+'2019年政府新增债券'!R59+'2019年第二批自治区'!R59+'2019年第三批自治区'!R59+'2020年提前批资金'!R59</f>
        <v>0</v>
      </c>
      <c r="S59" s="30" t="e">
        <f t="shared" si="3"/>
        <v>#DIV/0!</v>
      </c>
      <c r="T59" s="29">
        <f>'2019年第二批中央资金'!T59+'2019年政府新增债券'!T59+'2019年第二批自治区'!T59+'2019年第三批自治区'!T59+'2020年提前批资金'!T59</f>
        <v>0</v>
      </c>
      <c r="U59" s="29">
        <f>'2019年第二批中央资金'!U59+'2019年政府新增债券'!U59+'2019年第二批自治区'!U59+'2019年第三批自治区'!U59+'2020年提前批资金'!U59</f>
        <v>0</v>
      </c>
      <c r="V59" s="29">
        <f>'2019年第二批中央资金'!V59+'2019年政府新增债券'!V59+'2019年第二批自治区'!V59+'2019年第三批自治区'!V59+'2020年提前批资金'!V59</f>
        <v>0</v>
      </c>
      <c r="W59" s="29">
        <f>'2019年第二批中央资金'!W59+'2019年政府新增债券'!W59+'2019年第二批自治区'!W59+'2019年第三批自治区'!W59+'2020年提前批资金'!W59</f>
        <v>0</v>
      </c>
      <c r="X59" s="29">
        <f>'2019年第二批中央资金'!X59+'2019年政府新增债券'!X59+'2019年第二批自治区'!X59+'2019年第三批自治区'!X59+'2020年提前批资金'!X59</f>
        <v>0</v>
      </c>
      <c r="Y59" s="29">
        <f>'2019年第二批中央资金'!Y59+'2019年政府新增债券'!Y59+'2019年第二批自治区'!Y59+'2019年第三批自治区'!Y59+'2020年提前批资金'!Y59</f>
        <v>0</v>
      </c>
      <c r="Z59" s="22">
        <f>'2019年第二批自治区'!Z59+'2019年第三批自治区'!Z59+'2019年政府新增债券'!Z59+'2020年提前批资金'!Z59</f>
        <v>0</v>
      </c>
    </row>
    <row r="60" s="7" customFormat="1" ht="24" customHeight="1" spans="1:26">
      <c r="A60" s="38"/>
      <c r="B60" s="21" t="s">
        <v>80</v>
      </c>
      <c r="C60" s="29">
        <f>'2019年第二批中央资金'!C60+'2019年政府新增债券'!C60+'2019年第二批自治区'!C60+'2019年第三批自治区'!C60+'2020年提前批资金'!C60</f>
        <v>10</v>
      </c>
      <c r="D60" s="29">
        <f>'2019年第二批中央资金'!D60+'2019年政府新增债券'!D60+'2019年第二批自治区'!D60+'2019年第三批自治区'!D60+'2020年提前批资金'!D60</f>
        <v>19.505</v>
      </c>
      <c r="E60" s="29">
        <f>'2019年第二批中央资金'!E60+'2019年政府新增债券'!E60+'2019年第二批自治区'!E60+'2019年第三批自治区'!E60+'2020年提前批资金'!E60</f>
        <v>10</v>
      </c>
      <c r="F60" s="29">
        <f>'2019年第二批中央资金'!F60+'2019年政府新增债券'!F60+'2019年第二批自治区'!F60+'2019年第三批自治区'!F60+'2020年提前批资金'!F60</f>
        <v>19.505</v>
      </c>
      <c r="G60" s="30">
        <f t="shared" si="0"/>
        <v>1</v>
      </c>
      <c r="H60" s="29">
        <f>'2019年第二批中央资金'!H60+'2019年政府新增债券'!H60+'2019年第二批自治区'!H60+'2019年第三批自治区'!H60+'2020年提前批资金'!H60</f>
        <v>10</v>
      </c>
      <c r="I60" s="29">
        <f>'2019年第二批中央资金'!I60+'2019年政府新增债券'!I60+'2019年第二批自治区'!I60+'2019年第三批自治区'!I60+'2020年提前批资金'!I60</f>
        <v>19.505</v>
      </c>
      <c r="J60" s="30">
        <f t="shared" si="1"/>
        <v>1</v>
      </c>
      <c r="K60" s="29">
        <f>'2019年第二批中央资金'!K60+'2019年政府新增债券'!K60+'2019年第二批自治区'!K60+'2019年第三批自治区'!K60+'2020年提前批资金'!K60</f>
        <v>644.3</v>
      </c>
      <c r="L60" s="29">
        <f>'2019年第二批中央资金'!L60+'2019年政府新增债券'!L60+'2019年第二批自治区'!L60+'2019年第三批自治区'!L60+'2020年提前批资金'!L60</f>
        <v>644.3</v>
      </c>
      <c r="M60" s="29">
        <f>'2019年第二批中央资金'!M60+'2019年政府新增债券'!M60+'2019年第二批自治区'!M60+'2019年第三批自治区'!M60+'2020年提前批资金'!M60</f>
        <v>515.9</v>
      </c>
      <c r="N60" s="29">
        <f>'2019年第二批中央资金'!N60+'2019年政府新增债券'!N60+'2019年第二批自治区'!N60+'2019年第三批自治区'!N60+'2020年提前批资金'!N60</f>
        <v>128.4</v>
      </c>
      <c r="O60" s="29">
        <f>'2019年第二批中央资金'!O60+'2019年政府新增债券'!O60+'2019年第二批自治区'!O60+'2019年第三批自治区'!O60+'2020年提前批资金'!O60</f>
        <v>0</v>
      </c>
      <c r="P60" s="29">
        <f>'2019年第二批中央资金'!P60+'2019年政府新增债券'!P60+'2019年第二批自治区'!P60+'2019年第三批自治区'!P60+'2020年提前批资金'!P60</f>
        <v>644.3</v>
      </c>
      <c r="Q60" s="30">
        <f t="shared" si="2"/>
        <v>1</v>
      </c>
      <c r="R60" s="29">
        <f>'2019年第二批中央资金'!R60+'2019年政府新增债券'!R60+'2019年第二批自治区'!R60+'2019年第三批自治区'!R60+'2020年提前批资金'!R60</f>
        <v>644.3</v>
      </c>
      <c r="S60" s="30">
        <f t="shared" si="3"/>
        <v>1</v>
      </c>
      <c r="T60" s="29">
        <f>'2019年第二批中央资金'!T60+'2019年政府新增债券'!T60+'2019年第二批自治区'!T60+'2019年第三批自治区'!T60+'2020年提前批资金'!T60</f>
        <v>9</v>
      </c>
      <c r="U60" s="29">
        <f>'2019年第二批中央资金'!U60+'2019年政府新增债券'!U60+'2019年第二批自治区'!U60+'2019年第三批自治区'!U60+'2020年提前批资金'!U60</f>
        <v>8</v>
      </c>
      <c r="V60" s="29">
        <f>'2019年第二批中央资金'!V60+'2019年政府新增债券'!V60+'2019年第二批自治区'!V60+'2019年第三批自治区'!V60+'2020年提前批资金'!V60</f>
        <v>0</v>
      </c>
      <c r="W60" s="29">
        <f>'2019年第二批中央资金'!W60+'2019年政府新增债券'!W60+'2019年第二批自治区'!W60+'2019年第三批自治区'!W60+'2020年提前批资金'!W60</f>
        <v>1</v>
      </c>
      <c r="X60" s="29">
        <f>'2019年第二批中央资金'!X60+'2019年政府新增债券'!X60+'2019年第二批自治区'!X60+'2019年第三批自治区'!X60+'2020年提前批资金'!X60</f>
        <v>1734</v>
      </c>
      <c r="Y60" s="29">
        <f>'2019年第二批中央资金'!Y60+'2019年政府新增债券'!Y60+'2019年第二批自治区'!Y60+'2019年第三批自治区'!Y60+'2020年提前批资金'!Y60</f>
        <v>6938</v>
      </c>
      <c r="Z60" s="22">
        <f>'2019年第二批自治区'!Z60+'2019年第三批自治区'!Z60+'2019年政府新增债券'!Z60+'2020年提前批资金'!Z60</f>
        <v>0</v>
      </c>
    </row>
    <row r="61" s="7" customFormat="1" ht="24" customHeight="1" spans="1:26">
      <c r="A61" s="38"/>
      <c r="B61" s="21" t="s">
        <v>48</v>
      </c>
      <c r="C61" s="29">
        <f>'2019年第二批中央资金'!C61+'2019年政府新增债券'!C61+'2019年第二批自治区'!C61+'2019年第三批自治区'!C61+'2020年提前批资金'!C61</f>
        <v>8</v>
      </c>
      <c r="D61" s="29">
        <f>'2019年第二批中央资金'!D61+'2019年政府新增债券'!D61+'2019年第二批自治区'!D61+'2019年第三批自治区'!D61+'2020年提前批资金'!D61</f>
        <v>261.04</v>
      </c>
      <c r="E61" s="29">
        <f>'2019年第二批中央资金'!E61+'2019年政府新增债券'!E61+'2019年第二批自治区'!E61+'2019年第三批自治区'!E61+'2020年提前批资金'!E61</f>
        <v>8</v>
      </c>
      <c r="F61" s="29">
        <f>'2019年第二批中央资金'!F61+'2019年政府新增债券'!F61+'2019年第二批自治区'!F61+'2019年第三批自治区'!F61+'2020年提前批资金'!F61</f>
        <v>261.04</v>
      </c>
      <c r="G61" s="30">
        <f t="shared" si="0"/>
        <v>1</v>
      </c>
      <c r="H61" s="29">
        <f>'2019年第二批中央资金'!H61+'2019年政府新增债券'!H61+'2019年第二批自治区'!H61+'2019年第三批自治区'!H61+'2020年提前批资金'!H61</f>
        <v>8</v>
      </c>
      <c r="I61" s="29">
        <f>'2019年第二批中央资金'!I61+'2019年政府新增债券'!I61+'2019年第二批自治区'!I61+'2019年第三批自治区'!I61+'2020年提前批资金'!I61</f>
        <v>261.04</v>
      </c>
      <c r="J61" s="30">
        <f t="shared" si="1"/>
        <v>1</v>
      </c>
      <c r="K61" s="29">
        <f>'2019年第二批中央资金'!K61+'2019年政府新增债券'!K61+'2019年第二批自治区'!K61+'2019年第三批自治区'!K61+'2020年提前批资金'!K61</f>
        <v>183.94</v>
      </c>
      <c r="L61" s="29">
        <f>'2019年第二批中央资金'!L61+'2019年政府新增债券'!L61+'2019年第二批自治区'!L61+'2019年第三批自治区'!L61+'2020年提前批资金'!L61</f>
        <v>183.94</v>
      </c>
      <c r="M61" s="29">
        <f>'2019年第二批中央资金'!M61+'2019年政府新增债券'!M61+'2019年第二批自治区'!M61+'2019年第三批自治区'!M61+'2020年提前批资金'!M61</f>
        <v>71.75</v>
      </c>
      <c r="N61" s="29">
        <f>'2019年第二批中央资金'!N61+'2019年政府新增债券'!N61+'2019年第二批自治区'!N61+'2019年第三批自治区'!N61+'2020年提前批资金'!N61</f>
        <v>112.19</v>
      </c>
      <c r="O61" s="29">
        <f>'2019年第二批中央资金'!O61+'2019年政府新增债券'!O61+'2019年第二批自治区'!O61+'2019年第三批自治区'!O61+'2020年提前批资金'!O61</f>
        <v>0</v>
      </c>
      <c r="P61" s="29">
        <f>'2019年第二批中央资金'!P61+'2019年政府新增债券'!P61+'2019年第二批自治区'!P61+'2019年第三批自治区'!P61+'2020年提前批资金'!P61</f>
        <v>183.94</v>
      </c>
      <c r="Q61" s="30">
        <f t="shared" si="2"/>
        <v>1</v>
      </c>
      <c r="R61" s="29">
        <f>'2019年第二批中央资金'!R61+'2019年政府新增债券'!R61+'2019年第二批自治区'!R61+'2019年第三批自治区'!R61+'2020年提前批资金'!R61</f>
        <v>183.94</v>
      </c>
      <c r="S61" s="30">
        <f t="shared" si="3"/>
        <v>1</v>
      </c>
      <c r="T61" s="29">
        <f>'2019年第二批中央资金'!T61+'2019年政府新增债券'!T61+'2019年第二批自治区'!T61+'2019年第三批自治区'!T61+'2020年提前批资金'!T61</f>
        <v>6</v>
      </c>
      <c r="U61" s="29">
        <f>'2019年第二批中央资金'!U61+'2019年政府新增债券'!U61+'2019年第二批自治区'!U61+'2019年第三批自治区'!U61+'2020年提前批资金'!U61</f>
        <v>5</v>
      </c>
      <c r="V61" s="29">
        <f>'2019年第二批中央资金'!V61+'2019年政府新增债券'!V61+'2019年第二批自治区'!V61+'2019年第三批自治区'!V61+'2020年提前批资金'!V61</f>
        <v>1</v>
      </c>
      <c r="W61" s="29">
        <f>'2019年第二批中央资金'!W61+'2019年政府新增债券'!W61+'2019年第二批自治区'!W61+'2019年第三批自治区'!W61+'2020年提前批资金'!W61</f>
        <v>0</v>
      </c>
      <c r="X61" s="29">
        <f>'2019年第二批中央资金'!X61+'2019年政府新增债券'!X61+'2019年第二批自治区'!X61+'2019年第三批自治区'!X61+'2020年提前批资金'!X61</f>
        <v>805</v>
      </c>
      <c r="Y61" s="29">
        <f>'2019年第二批中央资金'!Y61+'2019年政府新增债券'!Y61+'2019年第二批自治区'!Y61+'2019年第三批自治区'!Y61+'2020年提前批资金'!Y61</f>
        <v>3330</v>
      </c>
      <c r="Z61" s="22">
        <f>'2019年第二批自治区'!Z61+'2019年第三批自治区'!Z61+'2019年政府新增债券'!Z61+'2020年提前批资金'!Z61</f>
        <v>0</v>
      </c>
    </row>
    <row r="62" s="7" customFormat="1" ht="24" customHeight="1" spans="1:26">
      <c r="A62" s="37"/>
      <c r="B62" s="20" t="s">
        <v>49</v>
      </c>
      <c r="C62" s="29">
        <f>'2019年第二批中央资金'!C62+'2019年政府新增债券'!C62+'2019年第二批自治区'!C62+'2019年第三批自治区'!C62+'2020年提前批资金'!C62</f>
        <v>54</v>
      </c>
      <c r="D62" s="29">
        <f>'2019年第二批中央资金'!D62+'2019年政府新增债券'!D62+'2019年第二批自治区'!D62+'2019年第三批自治区'!D62+'2020年提前批资金'!D62</f>
        <v>98.13</v>
      </c>
      <c r="E62" s="29">
        <f>'2019年第二批中央资金'!E62+'2019年政府新增债券'!E62+'2019年第二批自治区'!E62+'2019年第三批自治区'!E62+'2020年提前批资金'!E62</f>
        <v>54</v>
      </c>
      <c r="F62" s="29">
        <f>'2019年第二批中央资金'!F62+'2019年政府新增债券'!F62+'2019年第二批自治区'!F62+'2019年第三批自治区'!F62+'2020年提前批资金'!F62</f>
        <v>98.13</v>
      </c>
      <c r="G62" s="30">
        <f t="shared" si="0"/>
        <v>1</v>
      </c>
      <c r="H62" s="29">
        <f>'2019年第二批中央资金'!H62+'2019年政府新增债券'!H62+'2019年第二批自治区'!H62+'2019年第三批自治区'!H62+'2020年提前批资金'!H62</f>
        <v>50</v>
      </c>
      <c r="I62" s="29">
        <f>'2019年第二批中央资金'!I62+'2019年政府新增债券'!I62+'2019年第二批自治区'!I62+'2019年第三批自治区'!I62+'2020年提前批资金'!I62</f>
        <v>98.13</v>
      </c>
      <c r="J62" s="30">
        <f t="shared" si="1"/>
        <v>0.925925925925926</v>
      </c>
      <c r="K62" s="29">
        <f>'2019年第二批中央资金'!K62+'2019年政府新增债券'!K62+'2019年第二批自治区'!K62+'2019年第三批自治区'!K62+'2020年提前批资金'!K62</f>
        <v>1471.27</v>
      </c>
      <c r="L62" s="29">
        <f>'2019年第二批中央资金'!L62+'2019年政府新增债券'!L62+'2019年第二批自治区'!L62+'2019年第三批自治区'!L62+'2020年提前批资金'!L62</f>
        <v>1471.27</v>
      </c>
      <c r="M62" s="29">
        <f>'2019年第二批中央资金'!M62+'2019年政府新增债券'!M62+'2019年第二批自治区'!M62+'2019年第三批自治区'!M62+'2020年提前批资金'!M62</f>
        <v>448</v>
      </c>
      <c r="N62" s="29">
        <f>'2019年第二批中央资金'!N62+'2019年政府新增债券'!N62+'2019年第二批自治区'!N62+'2019年第三批自治区'!N62+'2020年提前批资金'!N62</f>
        <v>1023.27</v>
      </c>
      <c r="O62" s="29">
        <f>'2019年第二批中央资金'!O62+'2019年政府新增债券'!O62+'2019年第二批自治区'!O62+'2019年第三批自治区'!O62+'2020年提前批资金'!O62</f>
        <v>0</v>
      </c>
      <c r="P62" s="29">
        <f>'2019年第二批中央资金'!P62+'2019年政府新增债券'!P62+'2019年第二批自治区'!P62+'2019年第三批自治区'!P62+'2020年提前批资金'!P62</f>
        <v>1107.74</v>
      </c>
      <c r="Q62" s="30">
        <f t="shared" si="2"/>
        <v>0.752914149000523</v>
      </c>
      <c r="R62" s="29">
        <f>'2019年第二批中央资金'!R62+'2019年政府新增债券'!R62+'2019年第二批自治区'!R62+'2019年第三批自治区'!R62+'2020年提前批资金'!R62</f>
        <v>1107.74</v>
      </c>
      <c r="S62" s="30">
        <f t="shared" si="3"/>
        <v>0.752914149000523</v>
      </c>
      <c r="T62" s="29">
        <f>'2019年第二批中央资金'!T62+'2019年政府新增债券'!T62+'2019年第二批自治区'!T62+'2019年第三批自治区'!T62+'2020年提前批资金'!T62</f>
        <v>31</v>
      </c>
      <c r="U62" s="29">
        <f>'2019年第二批中央资金'!U62+'2019年政府新增债券'!U62+'2019年第二批自治区'!U62+'2019年第三批自治区'!U62+'2020年提前批资金'!U62</f>
        <v>31</v>
      </c>
      <c r="V62" s="29">
        <f>'2019年第二批中央资金'!V62+'2019年政府新增债券'!V62+'2019年第二批自治区'!V62+'2019年第三批自治区'!V62+'2020年提前批资金'!V62</f>
        <v>0</v>
      </c>
      <c r="W62" s="29">
        <f>'2019年第二批中央资金'!W62+'2019年政府新增债券'!W62+'2019年第二批自治区'!W62+'2019年第三批自治区'!W62+'2020年提前批资金'!W62</f>
        <v>0</v>
      </c>
      <c r="X62" s="29">
        <f>'2019年第二批中央资金'!X62+'2019年政府新增债券'!X62+'2019年第二批自治区'!X62+'2019年第三批自治区'!X62+'2020年提前批资金'!X62</f>
        <v>4301</v>
      </c>
      <c r="Y62" s="29">
        <f>'2019年第二批中央资金'!Y62+'2019年政府新增债券'!Y62+'2019年第二批自治区'!Y62+'2019年第三批自治区'!Y62+'2020年提前批资金'!Y62</f>
        <v>16941</v>
      </c>
      <c r="Z62" s="22">
        <f>'2019年第二批自治区'!Z62+'2019年第三批自治区'!Z62+'2019年政府新增债券'!Z62+'2020年提前批资金'!Z62</f>
        <v>0</v>
      </c>
    </row>
    <row r="63" s="7" customFormat="1" ht="24" customHeight="1" spans="1:26">
      <c r="A63" s="38"/>
      <c r="B63" s="21" t="s">
        <v>50</v>
      </c>
      <c r="C63" s="29">
        <f>'2019年第二批中央资金'!C63+'2019年政府新增债券'!C63+'2019年第二批自治区'!C63+'2019年第三批自治区'!C63+'2020年提前批资金'!C63</f>
        <v>87</v>
      </c>
      <c r="D63" s="29">
        <f>'2019年第二批中央资金'!D63+'2019年政府新增债券'!D63+'2019年第二批自治区'!D63+'2019年第三批自治区'!D63+'2020年提前批资金'!D63</f>
        <v>0</v>
      </c>
      <c r="E63" s="29">
        <f>'2019年第二批中央资金'!E63+'2019年政府新增债券'!E63+'2019年第二批自治区'!E63+'2019年第三批自治区'!E63+'2020年提前批资金'!E63</f>
        <v>87</v>
      </c>
      <c r="F63" s="29">
        <f>'2019年第二批中央资金'!F63+'2019年政府新增债券'!F63+'2019年第二批自治区'!F63+'2019年第三批自治区'!F63+'2020年提前批资金'!F63</f>
        <v>0</v>
      </c>
      <c r="G63" s="30">
        <f t="shared" si="0"/>
        <v>1</v>
      </c>
      <c r="H63" s="29">
        <f>'2019年第二批中央资金'!H63+'2019年政府新增债券'!H63+'2019年第二批自治区'!H63+'2019年第三批自治区'!H63+'2020年提前批资金'!H63</f>
        <v>29</v>
      </c>
      <c r="I63" s="29">
        <f>'2019年第二批中央资金'!I63+'2019年政府新增债券'!I63+'2019年第二批自治区'!I63+'2019年第三批自治区'!I63+'2020年提前批资金'!I63</f>
        <v>0</v>
      </c>
      <c r="J63" s="30">
        <f t="shared" si="1"/>
        <v>0.333333333333333</v>
      </c>
      <c r="K63" s="29">
        <f>'2019年第二批中央资金'!K63+'2019年政府新增债券'!K63+'2019年第二批自治区'!K63+'2019年第三批自治区'!K63+'2020年提前批资金'!K63</f>
        <v>4899.91</v>
      </c>
      <c r="L63" s="29">
        <f>'2019年第二批中央资金'!L63+'2019年政府新增债券'!L63+'2019年第二批自治区'!L63+'2019年第三批自治区'!L63+'2020年提前批资金'!L63</f>
        <v>4899.91</v>
      </c>
      <c r="M63" s="29">
        <f>'2019年第二批中央资金'!M63+'2019年政府新增债券'!M63+'2019年第二批自治区'!M63+'2019年第三批自治区'!M63+'2020年提前批资金'!M63</f>
        <v>2652.77</v>
      </c>
      <c r="N63" s="29">
        <f>'2019年第二批中央资金'!N63+'2019年政府新增债券'!N63+'2019年第二批自治区'!N63+'2019年第三批自治区'!N63+'2020年提前批资金'!N63</f>
        <v>2247.14</v>
      </c>
      <c r="O63" s="29">
        <f>'2019年第二批中央资金'!O63+'2019年政府新增债券'!O63+'2019年第二批自治区'!O63+'2019年第三批自治区'!O63+'2020年提前批资金'!O63</f>
        <v>0</v>
      </c>
      <c r="P63" s="29">
        <f>'2019年第二批中央资金'!P63+'2019年政府新增债券'!P63+'2019年第二批自治区'!P63+'2019年第三批自治区'!P63+'2020年提前批资金'!P63</f>
        <v>3480.34</v>
      </c>
      <c r="Q63" s="30">
        <f t="shared" si="2"/>
        <v>0.710286515466611</v>
      </c>
      <c r="R63" s="29">
        <f>'2019年第二批中央资金'!R63+'2019年政府新增债券'!R63+'2019年第二批自治区'!R63+'2019年第三批自治区'!R63+'2020年提前批资金'!R63</f>
        <v>3480.34</v>
      </c>
      <c r="S63" s="30">
        <f t="shared" si="3"/>
        <v>0.710286515466611</v>
      </c>
      <c r="T63" s="29">
        <f>'2019年第二批中央资金'!T63+'2019年政府新增债券'!T63+'2019年第二批自治区'!T63+'2019年第三批自治区'!T63+'2020年提前批资金'!T63</f>
        <v>41</v>
      </c>
      <c r="U63" s="29">
        <f>'2019年第二批中央资金'!U63+'2019年政府新增债券'!U63+'2019年第二批自治区'!U63+'2019年第三批自治区'!U63+'2020年提前批资金'!U63</f>
        <v>36</v>
      </c>
      <c r="V63" s="29">
        <f>'2019年第二批中央资金'!V63+'2019年政府新增债券'!V63+'2019年第二批自治区'!V63+'2019年第三批自治区'!V63+'2020年提前批资金'!V63</f>
        <v>5</v>
      </c>
      <c r="W63" s="29">
        <f>'2019年第二批中央资金'!W63+'2019年政府新增债券'!W63+'2019年第二批自治区'!W63+'2019年第三批自治区'!W63+'2020年提前批资金'!W63</f>
        <v>0</v>
      </c>
      <c r="X63" s="29">
        <f>'2019年第二批中央资金'!X63+'2019年政府新增债券'!X63+'2019年第二批自治区'!X63+'2019年第三批自治区'!X63+'2020年提前批资金'!X63</f>
        <v>4685</v>
      </c>
      <c r="Y63" s="29">
        <f>'2019年第二批中央资金'!Y63+'2019年政府新增债券'!Y63+'2019年第二批自治区'!Y63+'2019年第三批自治区'!Y63+'2020年提前批资金'!Y63</f>
        <v>18202</v>
      </c>
      <c r="Z63" s="22">
        <f>'2019年第二批自治区'!Z63+'2019年第三批自治区'!Z63+'2019年政府新增债券'!Z63+'2020年提前批资金'!Z63</f>
        <v>0</v>
      </c>
    </row>
    <row r="64" s="9" customFormat="1" customHeight="1" spans="1:26">
      <c r="A64" s="33" t="s">
        <v>73</v>
      </c>
      <c r="B64" s="34" t="s">
        <v>25</v>
      </c>
      <c r="C64" s="25">
        <f>'2019年第二批中央资金'!C64+'2019年政府新增债券'!C64+'2019年第二批自治区'!C64+'2019年第三批自治区'!C64+'2020年提前批资金'!C64</f>
        <v>98</v>
      </c>
      <c r="D64" s="25">
        <f>'2019年第二批中央资金'!D64+'2019年政府新增债券'!D64+'2019年第二批自治区'!D64+'2019年第三批自治区'!D64+'2020年提前批资金'!D64</f>
        <v>390.32</v>
      </c>
      <c r="E64" s="25">
        <f>'2019年第二批中央资金'!E64+'2019年政府新增债券'!E64+'2019年第二批自治区'!E64+'2019年第三批自治区'!E64+'2020年提前批资金'!E64</f>
        <v>98</v>
      </c>
      <c r="F64" s="25">
        <f>'2019年第二批中央资金'!F64+'2019年政府新增债券'!F64+'2019年第二批自治区'!F64+'2019年第三批自治区'!F64+'2020年提前批资金'!F64</f>
        <v>390.32</v>
      </c>
      <c r="G64" s="26">
        <f t="shared" si="0"/>
        <v>1</v>
      </c>
      <c r="H64" s="25">
        <f>'2019年第二批中央资金'!H64+'2019年政府新增债券'!H64+'2019年第二批自治区'!H64+'2019年第三批自治区'!H64+'2020年提前批资金'!H64</f>
        <v>92</v>
      </c>
      <c r="I64" s="25">
        <f>'2019年第二批中央资金'!I64+'2019年政府新增债券'!I64+'2019年第二批自治区'!I64+'2019年第三批自治区'!I64+'2020年提前批资金'!I64</f>
        <v>379.75</v>
      </c>
      <c r="J64" s="26">
        <f t="shared" si="1"/>
        <v>0.938775510204082</v>
      </c>
      <c r="K64" s="25">
        <f>'2019年第二批中央资金'!K64+'2019年政府新增债券'!K64+'2019年第二批自治区'!K64+'2019年第三批自治区'!K64+'2020年提前批资金'!K64</f>
        <v>3418.5</v>
      </c>
      <c r="L64" s="25">
        <f>'2019年第二批中央资金'!L64+'2019年政府新增债券'!L64+'2019年第二批自治区'!L64+'2019年第三批自治区'!L64+'2020年提前批资金'!L64</f>
        <v>3418.5</v>
      </c>
      <c r="M64" s="25">
        <f>'2019年第二批中央资金'!M64+'2019年政府新增债券'!M64+'2019年第二批自治区'!M64+'2019年第三批自治区'!M64+'2020年提前批资金'!M64</f>
        <v>801.2</v>
      </c>
      <c r="N64" s="25">
        <f>'2019年第二批中央资金'!N64+'2019年政府新增债券'!N64+'2019年第二批自治区'!N64+'2019年第三批自治区'!N64+'2020年提前批资金'!N64</f>
        <v>2617.3</v>
      </c>
      <c r="O64" s="25">
        <f>'2019年第二批中央资金'!O64+'2019年政府新增债券'!O64+'2019年第二批自治区'!O64+'2019年第三批自治区'!O64+'2020年提前批资金'!O64</f>
        <v>0</v>
      </c>
      <c r="P64" s="25">
        <f>'2019年第二批中央资金'!P64+'2019年政府新增债券'!P64+'2019年第二批自治区'!P64+'2019年第三批自治区'!P64+'2020年提前批资金'!P64</f>
        <v>3418.5</v>
      </c>
      <c r="Q64" s="26">
        <f t="shared" si="2"/>
        <v>1</v>
      </c>
      <c r="R64" s="25">
        <f>'2019年第二批中央资金'!R64+'2019年政府新增债券'!R64+'2019年第二批自治区'!R64+'2019年第三批自治区'!R64+'2020年提前批资金'!R64</f>
        <v>3061.93</v>
      </c>
      <c r="S64" s="26">
        <f t="shared" si="3"/>
        <v>0.895694017844084</v>
      </c>
      <c r="T64" s="25">
        <f>'2019年第二批中央资金'!T64+'2019年政府新增债券'!T64+'2019年第二批自治区'!T64+'2019年第三批自治区'!T64+'2020年提前批资金'!T64</f>
        <v>96</v>
      </c>
      <c r="U64" s="25">
        <f>'2019年第二批中央资金'!U64+'2019年政府新增债券'!U64+'2019年第二批自治区'!U64+'2019年第三批自治区'!U64+'2020年提前批资金'!U64</f>
        <v>52</v>
      </c>
      <c r="V64" s="25">
        <f>'2019年第二批中央资金'!V64+'2019年政府新增债券'!V64+'2019年第二批自治区'!V64+'2019年第三批自治区'!V64+'2020年提前批资金'!V64</f>
        <v>0</v>
      </c>
      <c r="W64" s="25">
        <f>'2019年第二批中央资金'!W64+'2019年政府新增债券'!W64+'2019年第二批自治区'!W64+'2019年第三批自治区'!W64+'2020年提前批资金'!W64</f>
        <v>44</v>
      </c>
      <c r="X64" s="25">
        <f>'2019年第二批中央资金'!X64+'2019年政府新增债券'!X64+'2019年第二批自治区'!X64+'2019年第三批自治区'!X64+'2020年提前批资金'!X64</f>
        <v>8131</v>
      </c>
      <c r="Y64" s="25">
        <f>'2019年第二批中央资金'!Y64+'2019年政府新增债券'!Y64+'2019年第二批自治区'!Y64+'2019年第三批自治区'!Y64+'2020年提前批资金'!Y64</f>
        <v>34481</v>
      </c>
      <c r="Z64" s="48">
        <f>'2019年第二批自治区'!Z64+'2019年第三批自治区'!Z64+'2019年政府新增债券'!Z64+'2020年提前批资金'!Z64</f>
        <v>0</v>
      </c>
    </row>
    <row r="65" s="7" customFormat="1" customHeight="1" spans="1:26">
      <c r="A65" s="35"/>
      <c r="B65" s="28" t="s">
        <v>52</v>
      </c>
      <c r="C65" s="29">
        <f>'2019年第二批中央资金'!C65+'2019年政府新增债券'!C65+'2019年第二批自治区'!C65+'2019年第三批自治区'!C65+'2020年提前批资金'!C65</f>
        <v>59</v>
      </c>
      <c r="D65" s="29">
        <f>'2019年第二批中央资金'!D65+'2019年政府新增债券'!D65+'2019年第二批自治区'!D65+'2019年第三批自治区'!D65+'2020年提前批资金'!D65</f>
        <v>57.32</v>
      </c>
      <c r="E65" s="29">
        <f>'2019年第二批中央资金'!E65+'2019年政府新增债券'!E65+'2019年第二批自治区'!E65+'2019年第三批自治区'!E65+'2020年提前批资金'!E65</f>
        <v>59</v>
      </c>
      <c r="F65" s="29">
        <f>'2019年第二批中央资金'!F65+'2019年政府新增债券'!F65+'2019年第二批自治区'!F65+'2019年第三批自治区'!F65+'2020年提前批资金'!F65</f>
        <v>57.32</v>
      </c>
      <c r="G65" s="30">
        <f t="shared" si="0"/>
        <v>1</v>
      </c>
      <c r="H65" s="29">
        <f>'2019年第二批中央资金'!H65+'2019年政府新增债券'!H65+'2019年第二批自治区'!H65+'2019年第三批自治区'!H65+'2020年提前批资金'!H65</f>
        <v>53</v>
      </c>
      <c r="I65" s="29">
        <f>'2019年第二批中央资金'!I65+'2019年政府新增债券'!I65+'2019年第二批自治区'!I65+'2019年第三批自治区'!I65+'2020年提前批资金'!I65</f>
        <v>46.75</v>
      </c>
      <c r="J65" s="30">
        <f t="shared" si="1"/>
        <v>0.898305084745763</v>
      </c>
      <c r="K65" s="29">
        <f>'2019年第二批中央资金'!K65+'2019年政府新增债券'!K65+'2019年第二批自治区'!K65+'2019年第三批自治区'!K65+'2020年提前批资金'!K65</f>
        <v>2586.1</v>
      </c>
      <c r="L65" s="29">
        <f>'2019年第二批中央资金'!L65+'2019年政府新增债券'!L65+'2019年第二批自治区'!L65+'2019年第三批自治区'!L65+'2020年提前批资金'!L65</f>
        <v>2586.1</v>
      </c>
      <c r="M65" s="29">
        <f>'2019年第二批中央资金'!M65+'2019年政府新增债券'!M65+'2019年第二批自治区'!M65+'2019年第三批自治区'!M65+'2020年提前批资金'!M65</f>
        <v>547.2</v>
      </c>
      <c r="N65" s="29">
        <f>'2019年第二批中央资金'!N65+'2019年政府新增债券'!N65+'2019年第二批自治区'!N65+'2019年第三批自治区'!N65+'2020年提前批资金'!N65</f>
        <v>2038.9</v>
      </c>
      <c r="O65" s="29">
        <f>'2019年第二批中央资金'!O65+'2019年政府新增债券'!O65+'2019年第二批自治区'!O65+'2019年第三批自治区'!O65+'2020年提前批资金'!O65</f>
        <v>0</v>
      </c>
      <c r="P65" s="29">
        <f>'2019年第二批中央资金'!P65+'2019年政府新增债券'!P65+'2019年第二批自治区'!P65+'2019年第三批自治区'!P65+'2020年提前批资金'!P65</f>
        <v>2586.1</v>
      </c>
      <c r="Q65" s="30">
        <f t="shared" si="2"/>
        <v>1</v>
      </c>
      <c r="R65" s="29">
        <f>'2019年第二批中央资金'!R65+'2019年政府新增债券'!R65+'2019年第二批自治区'!R65+'2019年第三批自治区'!R65+'2020年提前批资金'!R65</f>
        <v>2274.13</v>
      </c>
      <c r="S65" s="30">
        <f t="shared" si="3"/>
        <v>0.879366613820038</v>
      </c>
      <c r="T65" s="29">
        <f>'2019年第二批中央资金'!T65+'2019年政府新增债券'!T65+'2019年第二批自治区'!T65+'2019年第三批自治区'!T65+'2020年提前批资金'!T65</f>
        <v>59</v>
      </c>
      <c r="U65" s="29">
        <f>'2019年第二批中央资金'!U65+'2019年政府新增债券'!U65+'2019年第二批自治区'!U65+'2019年第三批自治区'!U65+'2020年提前批资金'!U65</f>
        <v>21</v>
      </c>
      <c r="V65" s="29">
        <f>'2019年第二批中央资金'!V65+'2019年政府新增债券'!V65+'2019年第二批自治区'!V65+'2019年第三批自治区'!V65+'2020年提前批资金'!V65</f>
        <v>0</v>
      </c>
      <c r="W65" s="29">
        <f>'2019年第二批中央资金'!W65+'2019年政府新增债券'!W65+'2019年第二批自治区'!W65+'2019年第三批自治区'!W65+'2020年提前批资金'!W65</f>
        <v>38</v>
      </c>
      <c r="X65" s="29">
        <f>'2019年第二批中央资金'!X65+'2019年政府新增债券'!X65+'2019年第二批自治区'!X65+'2019年第三批自治区'!X65+'2020年提前批资金'!X65</f>
        <v>4886</v>
      </c>
      <c r="Y65" s="29">
        <f>'2019年第二批中央资金'!Y65+'2019年政府新增债券'!Y65+'2019年第二批自治区'!Y65+'2019年第三批自治区'!Y65+'2020年提前批资金'!Y65</f>
        <v>20516</v>
      </c>
      <c r="Z65" s="22">
        <f>'2019年第二批自治区'!Z65+'2019年第三批自治区'!Z65+'2019年政府新增债券'!Z65+'2020年提前批资金'!Z65</f>
        <v>0</v>
      </c>
    </row>
    <row r="66" s="8" customFormat="1" ht="21" customHeight="1" spans="1:26">
      <c r="A66" s="36"/>
      <c r="B66" s="28" t="s">
        <v>79</v>
      </c>
      <c r="C66" s="29">
        <f>'2019年第二批中央资金'!C66+'2019年政府新增债券'!C66+'2019年第二批自治区'!C66+'2019年第三批自治区'!C66+'2020年提前批资金'!C66</f>
        <v>4</v>
      </c>
      <c r="D66" s="29">
        <f>'2019年第二批中央资金'!D66+'2019年政府新增债券'!D66+'2019年第二批自治区'!D66+'2019年第三批自治区'!D66+'2020年提前批资金'!D66</f>
        <v>3.87</v>
      </c>
      <c r="E66" s="29">
        <f>'2019年第二批中央资金'!E66+'2019年政府新增债券'!E66+'2019年第二批自治区'!E66+'2019年第三批自治区'!E66+'2020年提前批资金'!E66</f>
        <v>4</v>
      </c>
      <c r="F66" s="29">
        <f>'2019年第二批中央资金'!F66+'2019年政府新增债券'!F66+'2019年第二批自治区'!F66+'2019年第三批自治区'!F66+'2020年提前批资金'!F66</f>
        <v>3.87</v>
      </c>
      <c r="G66" s="30">
        <f t="shared" si="0"/>
        <v>1</v>
      </c>
      <c r="H66" s="29">
        <f>'2019年第二批中央资金'!H66+'2019年政府新增债券'!H66+'2019年第二批自治区'!H66+'2019年第三批自治区'!H66+'2020年提前批资金'!H66</f>
        <v>3</v>
      </c>
      <c r="I66" s="29">
        <f>'2019年第二批中央资金'!I66+'2019年政府新增债券'!I66+'2019年第二批自治区'!I66+'2019年第三批自治区'!I66+'2020年提前批资金'!I66</f>
        <v>1.47</v>
      </c>
      <c r="J66" s="30">
        <f t="shared" si="1"/>
        <v>0.75</v>
      </c>
      <c r="K66" s="29">
        <f>'2019年第二批中央资金'!K66+'2019年政府新增债券'!K66+'2019年第二批自治区'!K66+'2019年第三批自治区'!K66+'2020年提前批资金'!K66</f>
        <v>62.8</v>
      </c>
      <c r="L66" s="29">
        <f>'2019年第二批中央资金'!L66+'2019年政府新增债券'!L66+'2019年第二批自治区'!L66+'2019年第三批自治区'!L66+'2020年提前批资金'!L66</f>
        <v>62.8</v>
      </c>
      <c r="M66" s="29">
        <f>'2019年第二批中央资金'!M66+'2019年政府新增债券'!M66+'2019年第二批自治区'!M66+'2019年第三批自治区'!M66+'2020年提前批资金'!M66</f>
        <v>8</v>
      </c>
      <c r="N66" s="29">
        <f>'2019年第二批中央资金'!N66+'2019年政府新增债券'!N66+'2019年第二批自治区'!N66+'2019年第三批自治区'!N66+'2020年提前批资金'!N66</f>
        <v>54.8</v>
      </c>
      <c r="O66" s="29">
        <f>'2019年第二批中央资金'!O66+'2019年政府新增债券'!O66+'2019年第二批自治区'!O66+'2019年第三批自治区'!O66+'2020年提前批资金'!O66</f>
        <v>0</v>
      </c>
      <c r="P66" s="29">
        <f>'2019年第二批中央资金'!P66+'2019年政府新增债券'!P66+'2019年第二批自治区'!P66+'2019年第三批自治区'!P66+'2020年提前批资金'!P66</f>
        <v>62.8</v>
      </c>
      <c r="Q66" s="30">
        <f t="shared" si="2"/>
        <v>1</v>
      </c>
      <c r="R66" s="29">
        <f>'2019年第二批中央资金'!R66+'2019年政府新增债券'!R66+'2019年第二批自治区'!R66+'2019年第三批自治区'!R66+'2020年提前批资金'!R66</f>
        <v>30.8</v>
      </c>
      <c r="S66" s="30">
        <f t="shared" si="3"/>
        <v>0.490445859872612</v>
      </c>
      <c r="T66" s="29">
        <f>'2019年第二批中央资金'!T66+'2019年政府新增债券'!T66+'2019年第二批自治区'!T66+'2019年第三批自治区'!T66+'2020年提前批资金'!T66</f>
        <v>4</v>
      </c>
      <c r="U66" s="29">
        <f>'2019年第二批中央资金'!U66+'2019年政府新增债券'!U66+'2019年第二批自治区'!U66+'2019年第三批自治区'!U66+'2020年提前批资金'!U66</f>
        <v>3</v>
      </c>
      <c r="V66" s="29">
        <f>'2019年第二批中央资金'!V66+'2019年政府新增债券'!V66+'2019年第二批自治区'!V66+'2019年第三批自治区'!V66+'2020年提前批资金'!V66</f>
        <v>0</v>
      </c>
      <c r="W66" s="29">
        <f>'2019年第二批中央资金'!W66+'2019年政府新增债券'!W66+'2019年第二批自治区'!W66+'2019年第三批自治区'!W66+'2020年提前批资金'!W66</f>
        <v>1</v>
      </c>
      <c r="X66" s="29">
        <f>'2019年第二批中央资金'!X66+'2019年政府新增债券'!X66+'2019年第二批自治区'!X66+'2019年第三批自治区'!X66+'2020年提前批资金'!X66</f>
        <v>233</v>
      </c>
      <c r="Y66" s="29">
        <f>'2019年第二批中央资金'!Y66+'2019年政府新增债券'!Y66+'2019年第二批自治区'!Y66+'2019年第三批自治区'!Y66+'2020年提前批资金'!Y66</f>
        <v>863</v>
      </c>
      <c r="Z66" s="22">
        <f>'2019年第二批自治区'!Z66+'2019年第三批自治区'!Z66+'2019年政府新增债券'!Z66+'2020年提前批资金'!Z66</f>
        <v>0</v>
      </c>
    </row>
    <row r="67" s="8" customFormat="1" ht="27" customHeight="1" spans="1:26">
      <c r="A67" s="36"/>
      <c r="B67" s="28" t="s">
        <v>80</v>
      </c>
      <c r="C67" s="29">
        <f>'2019年第二批中央资金'!C67+'2019年政府新增债券'!C67+'2019年第二批自治区'!C67+'2019年第三批自治区'!C67+'2020年提前批资金'!C67</f>
        <v>55</v>
      </c>
      <c r="D67" s="29">
        <f>'2019年第二批中央资金'!D67+'2019年政府新增债券'!D67+'2019年第二批自治区'!D67+'2019年第三批自治区'!D67+'2020年提前批资金'!D67</f>
        <v>53.45</v>
      </c>
      <c r="E67" s="29">
        <f>'2019年第二批中央资金'!E67+'2019年政府新增债券'!E67+'2019年第二批自治区'!E67+'2019年第三批自治区'!E67+'2020年提前批资金'!E67</f>
        <v>55</v>
      </c>
      <c r="F67" s="29">
        <f>'2019年第二批中央资金'!F67+'2019年政府新增债券'!F67+'2019年第二批自治区'!F67+'2019年第三批自治区'!F67+'2020年提前批资金'!F67</f>
        <v>53.45</v>
      </c>
      <c r="G67" s="30">
        <f t="shared" si="0"/>
        <v>1</v>
      </c>
      <c r="H67" s="29">
        <f>'2019年第二批中央资金'!H67+'2019年政府新增债券'!H67+'2019年第二批自治区'!H67+'2019年第三批自治区'!H67+'2020年提前批资金'!H67</f>
        <v>50</v>
      </c>
      <c r="I67" s="29">
        <f>'2019年第二批中央资金'!I67+'2019年政府新增债券'!I67+'2019年第二批自治区'!I67+'2019年第三批自治区'!I67+'2020年提前批资金'!I67</f>
        <v>45.28</v>
      </c>
      <c r="J67" s="30">
        <f t="shared" si="1"/>
        <v>0.909090909090909</v>
      </c>
      <c r="K67" s="29">
        <f>'2019年第二批中央资金'!K67+'2019年政府新增债券'!K67+'2019年第二批自治区'!K67+'2019年第三批自治区'!K67+'2020年提前批资金'!K67</f>
        <v>2523.3</v>
      </c>
      <c r="L67" s="29">
        <f>'2019年第二批中央资金'!L67+'2019年政府新增债券'!L67+'2019年第二批自治区'!L67+'2019年第三批自治区'!L67+'2020年提前批资金'!L67</f>
        <v>2523.3</v>
      </c>
      <c r="M67" s="29">
        <f>'2019年第二批中央资金'!M67+'2019年政府新增债券'!M67+'2019年第二批自治区'!M67+'2019年第三批自治区'!M67+'2020年提前批资金'!M67</f>
        <v>539.2</v>
      </c>
      <c r="N67" s="29">
        <f>'2019年第二批中央资金'!N67+'2019年政府新增债券'!N67+'2019年第二批自治区'!N67+'2019年第三批自治区'!N67+'2020年提前批资金'!N67</f>
        <v>1984.1</v>
      </c>
      <c r="O67" s="29">
        <f>'2019年第二批中央资金'!O67+'2019年政府新增债券'!O67+'2019年第二批自治区'!O67+'2019年第三批自治区'!O67+'2020年提前批资金'!O67</f>
        <v>0</v>
      </c>
      <c r="P67" s="29">
        <f>'2019年第二批中央资金'!P67+'2019年政府新增债券'!P67+'2019年第二批自治区'!P67+'2019年第三批自治区'!P67+'2020年提前批资金'!P67</f>
        <v>2523.3</v>
      </c>
      <c r="Q67" s="30">
        <f t="shared" si="2"/>
        <v>1</v>
      </c>
      <c r="R67" s="29">
        <f>'2019年第二批中央资金'!R67+'2019年政府新增债券'!R67+'2019年第二批自治区'!R67+'2019年第三批自治区'!R67+'2020年提前批资金'!R67</f>
        <v>2243.33</v>
      </c>
      <c r="S67" s="30">
        <f t="shared" si="3"/>
        <v>0.889046090437126</v>
      </c>
      <c r="T67" s="29">
        <f>'2019年第二批中央资金'!T67+'2019年政府新增债券'!T67+'2019年第二批自治区'!T67+'2019年第三批自治区'!T67+'2020年提前批资金'!T67</f>
        <v>55</v>
      </c>
      <c r="U67" s="29">
        <f>'2019年第二批中央资金'!U67+'2019年政府新增债券'!U67+'2019年第二批自治区'!U67+'2019年第三批自治区'!U67+'2020年提前批资金'!U67</f>
        <v>18</v>
      </c>
      <c r="V67" s="29">
        <f>'2019年第二批中央资金'!V67+'2019年政府新增债券'!V67+'2019年第二批自治区'!V67+'2019年第三批自治区'!V67+'2020年提前批资金'!V67</f>
        <v>0</v>
      </c>
      <c r="W67" s="29">
        <f>'2019年第二批中央资金'!W67+'2019年政府新增债券'!W67+'2019年第二批自治区'!W67+'2019年第三批自治区'!W67+'2020年提前批资金'!W67</f>
        <v>37</v>
      </c>
      <c r="X67" s="29">
        <f>'2019年第二批中央资金'!X67+'2019年政府新增债券'!X67+'2019年第二批自治区'!X67+'2019年第三批自治区'!X67+'2020年提前批资金'!X67</f>
        <v>4653</v>
      </c>
      <c r="Y67" s="29">
        <f>'2019年第二批中央资金'!Y67+'2019年政府新增债券'!Y67+'2019年第二批自治区'!Y67+'2019年第三批自治区'!Y67+'2020年提前批资金'!Y67</f>
        <v>19653</v>
      </c>
      <c r="Z67" s="22">
        <f>'2019年第二批自治区'!Z67+'2019年第三批自治区'!Z67+'2019年政府新增债券'!Z67+'2020年提前批资金'!Z67</f>
        <v>0</v>
      </c>
    </row>
    <row r="68" s="8" customFormat="1" ht="24" customHeight="1" spans="1:26">
      <c r="A68" s="36"/>
      <c r="B68" s="28" t="s">
        <v>48</v>
      </c>
      <c r="C68" s="29">
        <f>'2019年第二批中央资金'!C68+'2019年政府新增债券'!C68+'2019年第二批自治区'!C68+'2019年第三批自治区'!C68+'2020年提前批资金'!C68</f>
        <v>12</v>
      </c>
      <c r="D68" s="29">
        <f>'2019年第二批中央资金'!D68+'2019年政府新增债券'!D68+'2019年第二批自治区'!D68+'2019年第三批自治区'!D68+'2020年提前批资金'!D68</f>
        <v>333</v>
      </c>
      <c r="E68" s="29">
        <f>'2019年第二批中央资金'!E68+'2019年政府新增债券'!E68+'2019年第二批自治区'!E68+'2019年第三批自治区'!E68+'2020年提前批资金'!E68</f>
        <v>12</v>
      </c>
      <c r="F68" s="29">
        <f>'2019年第二批中央资金'!F68+'2019年政府新增债券'!F68+'2019年第二批自治区'!F68+'2019年第三批自治区'!F68+'2020年提前批资金'!F68</f>
        <v>333</v>
      </c>
      <c r="G68" s="30">
        <f t="shared" si="0"/>
        <v>1</v>
      </c>
      <c r="H68" s="29">
        <f>'2019年第二批中央资金'!H68+'2019年政府新增债券'!H68+'2019年第二批自治区'!H68+'2019年第三批自治区'!H68+'2020年提前批资金'!H68</f>
        <v>12</v>
      </c>
      <c r="I68" s="29">
        <f>'2019年第二批中央资金'!I68+'2019年政府新增债券'!I68+'2019年第二批自治区'!I68+'2019年第三批自治区'!I68+'2020年提前批资金'!I68</f>
        <v>333</v>
      </c>
      <c r="J68" s="30">
        <f t="shared" si="1"/>
        <v>1</v>
      </c>
      <c r="K68" s="29">
        <f>'2019年第二批中央资金'!K68+'2019年政府新增债券'!K68+'2019年第二批自治区'!K68+'2019年第三批自治区'!K68+'2020年提前批资金'!K68</f>
        <v>334.7</v>
      </c>
      <c r="L68" s="29">
        <f>'2019年第二批中央资金'!L68+'2019年政府新增债券'!L68+'2019年第二批自治区'!L68+'2019年第三批自治区'!L68+'2020年提前批资金'!L68</f>
        <v>334.7</v>
      </c>
      <c r="M68" s="29">
        <f>'2019年第二批中央资金'!M68+'2019年政府新增债券'!M68+'2019年第二批自治区'!M68+'2019年第三批自治区'!M68+'2020年提前批资金'!M68</f>
        <v>51</v>
      </c>
      <c r="N68" s="29">
        <f>'2019年第二批中央资金'!N68+'2019年政府新增债券'!N68+'2019年第二批自治区'!N68+'2019年第三批自治区'!N68+'2020年提前批资金'!N68</f>
        <v>283.7</v>
      </c>
      <c r="O68" s="29">
        <f>'2019年第二批中央资金'!O68+'2019年政府新增债券'!O68+'2019年第二批自治区'!O68+'2019年第三批自治区'!O68+'2020年提前批资金'!O68</f>
        <v>0</v>
      </c>
      <c r="P68" s="29">
        <f>'2019年第二批中央资金'!P68+'2019年政府新增债券'!P68+'2019年第二批自治区'!P68+'2019年第三批自治区'!P68+'2020年提前批资金'!P68</f>
        <v>334.7</v>
      </c>
      <c r="Q68" s="30">
        <f t="shared" si="2"/>
        <v>1</v>
      </c>
      <c r="R68" s="29">
        <f>'2019年第二批中央资金'!R68+'2019年政府新增债券'!R68+'2019年第二批自治区'!R68+'2019年第三批自治区'!R68+'2020年提前批资金'!R68</f>
        <v>329.1</v>
      </c>
      <c r="S68" s="30">
        <f t="shared" si="3"/>
        <v>0.983268598745145</v>
      </c>
      <c r="T68" s="29">
        <f>'2019年第二批中央资金'!T68+'2019年政府新增债券'!T68+'2019年第二批自治区'!T68+'2019年第三批自治区'!T68+'2020年提前批资金'!T68</f>
        <v>12</v>
      </c>
      <c r="U68" s="29">
        <f>'2019年第二批中央资金'!U68+'2019年政府新增债券'!U68+'2019年第二批自治区'!U68+'2019年第三批自治区'!U68+'2020年提前批资金'!U68</f>
        <v>8</v>
      </c>
      <c r="V68" s="29">
        <f>'2019年第二批中央资金'!V68+'2019年政府新增债券'!V68+'2019年第二批自治区'!V68+'2019年第三批自治区'!V68+'2020年提前批资金'!V68</f>
        <v>0</v>
      </c>
      <c r="W68" s="29">
        <f>'2019年第二批中央资金'!W68+'2019年政府新增债券'!W68+'2019年第二批自治区'!W68+'2019年第三批自治区'!W68+'2020年提前批资金'!W68</f>
        <v>4</v>
      </c>
      <c r="X68" s="29">
        <f>'2019年第二批中央资金'!X68+'2019年政府新增债券'!X68+'2019年第二批自治区'!X68+'2019年第三批自治区'!X68+'2020年提前批资金'!X68</f>
        <v>907</v>
      </c>
      <c r="Y68" s="29">
        <f>'2019年第二批中央资金'!Y68+'2019年政府新增债券'!Y68+'2019年第二批自治区'!Y68+'2019年第三批自治区'!Y68+'2020年提前批资金'!Y68</f>
        <v>3906</v>
      </c>
      <c r="Z68" s="22">
        <f>'2019年第二批自治区'!Z68+'2019年第三批自治区'!Z68+'2019年政府新增债券'!Z68+'2020年提前批资金'!Z68</f>
        <v>0</v>
      </c>
    </row>
    <row r="69" s="8" customFormat="1" ht="24" customHeight="1" spans="1:26">
      <c r="A69" s="36"/>
      <c r="B69" s="32" t="s">
        <v>49</v>
      </c>
      <c r="C69" s="29">
        <f>'2019年第二批中央资金'!C69+'2019年政府新增债券'!C69+'2019年第二批自治区'!C69+'2019年第三批自治区'!C69+'2020年提前批资金'!C69</f>
        <v>9</v>
      </c>
      <c r="D69" s="29">
        <f>'2019年第二批中央资金'!D69+'2019年政府新增债券'!D69+'2019年第二批自治区'!D69+'2019年第三批自治区'!D69+'2020年提前批资金'!D69</f>
        <v>0</v>
      </c>
      <c r="E69" s="29">
        <f>'2019年第二批中央资金'!E69+'2019年政府新增债券'!E69+'2019年第二批自治区'!E69+'2019年第三批自治区'!E69+'2020年提前批资金'!E69</f>
        <v>9</v>
      </c>
      <c r="F69" s="29">
        <f>'2019年第二批中央资金'!F69+'2019年政府新增债券'!F69+'2019年第二批自治区'!F69+'2019年第三批自治区'!F69+'2020年提前批资金'!F69</f>
        <v>0</v>
      </c>
      <c r="G69" s="30">
        <f t="shared" si="0"/>
        <v>1</v>
      </c>
      <c r="H69" s="29">
        <f>'2019年第二批中央资金'!H69+'2019年政府新增债券'!H69+'2019年第二批自治区'!H69+'2019年第三批自治区'!H69+'2020年提前批资金'!H69</f>
        <v>9</v>
      </c>
      <c r="I69" s="29">
        <f>'2019年第二批中央资金'!I69+'2019年政府新增债券'!I69+'2019年第二批自治区'!I69+'2019年第三批自治区'!I69+'2020年提前批资金'!I69</f>
        <v>0</v>
      </c>
      <c r="J69" s="30">
        <f t="shared" si="1"/>
        <v>1</v>
      </c>
      <c r="K69" s="29">
        <f>'2019年第二批中央资金'!K69+'2019年政府新增债券'!K69+'2019年第二批自治区'!K69+'2019年第三批自治区'!K69+'2020年提前批资金'!K69</f>
        <v>133.4</v>
      </c>
      <c r="L69" s="29">
        <f>'2019年第二批中央资金'!L69+'2019年政府新增债券'!L69+'2019年第二批自治区'!L69+'2019年第三批自治区'!L69+'2020年提前批资金'!L69</f>
        <v>133.4</v>
      </c>
      <c r="M69" s="29">
        <f>'2019年第二批中央资金'!M69+'2019年政府新增债券'!M69+'2019年第二批自治区'!M69+'2019年第三批自治区'!M69+'2020年提前批资金'!M69</f>
        <v>99</v>
      </c>
      <c r="N69" s="29">
        <f>'2019年第二批中央资金'!N69+'2019年政府新增债券'!N69+'2019年第二批自治区'!N69+'2019年第三批自治区'!N69+'2020年提前批资金'!N69</f>
        <v>34.4</v>
      </c>
      <c r="O69" s="29">
        <f>'2019年第二批中央资金'!O69+'2019年政府新增债券'!O69+'2019年第二批自治区'!O69+'2019年第三批自治区'!O69+'2020年提前批资金'!O69</f>
        <v>0</v>
      </c>
      <c r="P69" s="29">
        <f>'2019年第二批中央资金'!P69+'2019年政府新增债券'!P69+'2019年第二批自治区'!P69+'2019年第三批自治区'!P69+'2020年提前批资金'!P69</f>
        <v>133.4</v>
      </c>
      <c r="Q69" s="30">
        <f t="shared" si="2"/>
        <v>1</v>
      </c>
      <c r="R69" s="29">
        <f>'2019年第二批中央资金'!R69+'2019年政府新增债券'!R69+'2019年第二批自治区'!R69+'2019年第三批自治区'!R69+'2020年提前批资金'!R69</f>
        <v>94.4</v>
      </c>
      <c r="S69" s="30">
        <f t="shared" si="3"/>
        <v>0.707646176911544</v>
      </c>
      <c r="T69" s="29">
        <f>'2019年第二批中央资金'!T69+'2019年政府新增债券'!T69+'2019年第二批自治区'!T69+'2019年第三批自治区'!T69+'2020年提前批资金'!T69</f>
        <v>9</v>
      </c>
      <c r="U69" s="29">
        <f>'2019年第二批中央资金'!U69+'2019年政府新增债券'!U69+'2019年第二批自治区'!U69+'2019年第三批自治区'!U69+'2020年提前批资金'!U69</f>
        <v>8</v>
      </c>
      <c r="V69" s="29">
        <f>'2019年第二批中央资金'!V69+'2019年政府新增债券'!V69+'2019年第二批自治区'!V69+'2019年第三批自治区'!V69+'2020年提前批资金'!V69</f>
        <v>0</v>
      </c>
      <c r="W69" s="29">
        <f>'2019年第二批中央资金'!W69+'2019年政府新增债券'!W69+'2019年第二批自治区'!W69+'2019年第三批自治区'!W69+'2020年提前批资金'!W69</f>
        <v>1</v>
      </c>
      <c r="X69" s="29">
        <f>'2019年第二批中央资金'!X69+'2019年政府新增债券'!X69+'2019年第二批自治区'!X69+'2019年第三批自治区'!X69+'2020年提前批资金'!X69</f>
        <v>466</v>
      </c>
      <c r="Y69" s="29">
        <f>'2019年第二批中央资金'!Y69+'2019年政府新增债券'!Y69+'2019年第二批自治区'!Y69+'2019年第三批自治区'!Y69+'2020年提前批资金'!Y69</f>
        <v>1815</v>
      </c>
      <c r="Z69" s="22">
        <f>'2019年第二批自治区'!Z69+'2019年第三批自治区'!Z69+'2019年政府新增债券'!Z69+'2020年提前批资金'!Z69</f>
        <v>0</v>
      </c>
    </row>
    <row r="70" s="8" customFormat="1" ht="24" customHeight="1" spans="1:26">
      <c r="A70" s="36"/>
      <c r="B70" s="28" t="s">
        <v>50</v>
      </c>
      <c r="C70" s="29">
        <f>'2019年第二批中央资金'!C70+'2019年政府新增债券'!C70+'2019年第二批自治区'!C70+'2019年第三批自治区'!C70+'2020年提前批资金'!C70</f>
        <v>18</v>
      </c>
      <c r="D70" s="29">
        <f>'2019年第二批中央资金'!D70+'2019年政府新增债券'!D70+'2019年第二批自治区'!D70+'2019年第三批自治区'!D70+'2020年提前批资金'!D70</f>
        <v>0</v>
      </c>
      <c r="E70" s="29">
        <f>'2019年第二批中央资金'!E70+'2019年政府新增债券'!E70+'2019年第二批自治区'!E70+'2019年第三批自治区'!E70+'2020年提前批资金'!E70</f>
        <v>18</v>
      </c>
      <c r="F70" s="29">
        <f>'2019年第二批中央资金'!F70+'2019年政府新增债券'!F70+'2019年第二批自治区'!F70+'2019年第三批自治区'!F70+'2020年提前批资金'!F70</f>
        <v>0</v>
      </c>
      <c r="G70" s="30">
        <f t="shared" si="0"/>
        <v>1</v>
      </c>
      <c r="H70" s="29">
        <f>'2019年第二批中央资金'!H70+'2019年政府新增债券'!H70+'2019年第二批自治区'!H70+'2019年第三批自治区'!H70+'2020年提前批资金'!H70</f>
        <v>18</v>
      </c>
      <c r="I70" s="29">
        <f>'2019年第二批中央资金'!I70+'2019年政府新增债券'!I70+'2019年第二批自治区'!I70+'2019年第三批自治区'!I70+'2020年提前批资金'!I70</f>
        <v>0</v>
      </c>
      <c r="J70" s="30">
        <f t="shared" si="1"/>
        <v>1</v>
      </c>
      <c r="K70" s="29">
        <f>'2019年第二批中央资金'!K70+'2019年政府新增债券'!K70+'2019年第二批自治区'!K70+'2019年第三批自治区'!K70+'2020年提前批资金'!K70</f>
        <v>364.3</v>
      </c>
      <c r="L70" s="29">
        <f>'2019年第二批中央资金'!L70+'2019年政府新增债券'!L70+'2019年第二批自治区'!L70+'2019年第三批自治区'!L70+'2020年提前批资金'!L70</f>
        <v>364.3</v>
      </c>
      <c r="M70" s="29">
        <f>'2019年第二批中央资金'!M70+'2019年政府新增债券'!M70+'2019年第二批自治区'!M70+'2019年第三批自治区'!M70+'2020年提前批资金'!M70</f>
        <v>104</v>
      </c>
      <c r="N70" s="29">
        <f>'2019年第二批中央资金'!N70+'2019年政府新增债券'!N70+'2019年第二批自治区'!N70+'2019年第三批自治区'!N70+'2020年提前批资金'!N70</f>
        <v>260.3</v>
      </c>
      <c r="O70" s="29">
        <f>'2019年第二批中央资金'!O70+'2019年政府新增债券'!O70+'2019年第二批自治区'!O70+'2019年第三批自治区'!O70+'2020年提前批资金'!O70</f>
        <v>0</v>
      </c>
      <c r="P70" s="29">
        <f>'2019年第二批中央资金'!P70+'2019年政府新增债券'!P70+'2019年第二批自治区'!P70+'2019年第三批自治区'!P70+'2020年提前批资金'!P70</f>
        <v>364.3</v>
      </c>
      <c r="Q70" s="30">
        <f t="shared" si="2"/>
        <v>1</v>
      </c>
      <c r="R70" s="29">
        <f>'2019年第二批中央资金'!R70+'2019年政府新增债券'!R70+'2019年第二批自治区'!R70+'2019年第三批自治区'!R70+'2020年提前批资金'!R70</f>
        <v>364.3</v>
      </c>
      <c r="S70" s="30">
        <f t="shared" si="3"/>
        <v>1</v>
      </c>
      <c r="T70" s="29">
        <f>'2019年第二批中央资金'!T70+'2019年政府新增债券'!T70+'2019年第二批自治区'!T70+'2019年第三批自治区'!T70+'2020年提前批资金'!T70</f>
        <v>16</v>
      </c>
      <c r="U70" s="29">
        <f>'2019年第二批中央资金'!U70+'2019年政府新增债券'!U70+'2019年第二批自治区'!U70+'2019年第三批自治区'!U70+'2020年提前批资金'!U70</f>
        <v>15</v>
      </c>
      <c r="V70" s="29">
        <f>'2019年第二批中央资金'!V70+'2019年政府新增债券'!V70+'2019年第二批自治区'!V70+'2019年第三批自治区'!V70+'2020年提前批资金'!V70</f>
        <v>0</v>
      </c>
      <c r="W70" s="29">
        <f>'2019年第二批中央资金'!W70+'2019年政府新增债券'!W70+'2019年第二批自治区'!W70+'2019年第三批自治区'!W70+'2020年提前批资金'!W70</f>
        <v>1</v>
      </c>
      <c r="X70" s="29">
        <f>'2019年第二批中央资金'!X70+'2019年政府新增债券'!X70+'2019年第二批自治区'!X70+'2019年第三批自治区'!X70+'2020年提前批资金'!X70</f>
        <v>1872</v>
      </c>
      <c r="Y70" s="29">
        <f>'2019年第二批中央资金'!Y70+'2019年政府新增债券'!Y70+'2019年第二批自治区'!Y70+'2019年第三批自治区'!Y70+'2020年提前批资金'!Y70</f>
        <v>8244</v>
      </c>
      <c r="Z70" s="22">
        <f>'2019年第二批自治区'!Z70+'2019年第三批自治区'!Z70+'2019年政府新增债券'!Z70+'2020年提前批资金'!Z70</f>
        <v>0</v>
      </c>
    </row>
    <row r="71" s="9" customFormat="1" ht="24" customHeight="1" spans="1:26">
      <c r="A71" s="33" t="s">
        <v>74</v>
      </c>
      <c r="B71" s="34" t="s">
        <v>25</v>
      </c>
      <c r="C71" s="25">
        <f>'2019年第二批中央资金'!C71+'2019年政府新增债券'!C71+'2019年第二批自治区'!C71+'2019年第三批自治区'!C71+'2020年提前批资金'!C71</f>
        <v>115</v>
      </c>
      <c r="D71" s="25">
        <f>'2019年第二批中央资金'!D71+'2019年政府新增债券'!D71+'2019年第二批自治区'!D71+'2019年第三批自治区'!D71+'2020年提前批资金'!D71</f>
        <v>523.308</v>
      </c>
      <c r="E71" s="25">
        <f>'2019年第二批中央资金'!E71+'2019年政府新增债券'!E71+'2019年第二批自治区'!E71+'2019年第三批自治区'!E71+'2020年提前批资金'!E71</f>
        <v>115</v>
      </c>
      <c r="F71" s="25">
        <f>'2019年第二批中央资金'!F71+'2019年政府新增债券'!F71+'2019年第二批自治区'!F71+'2019年第三批自治区'!F71+'2020年提前批资金'!F71</f>
        <v>523.308</v>
      </c>
      <c r="G71" s="26">
        <f t="shared" si="0"/>
        <v>1</v>
      </c>
      <c r="H71" s="25">
        <f>'2019年第二批中央资金'!H71+'2019年政府新增债券'!H71+'2019年第二批自治区'!H71+'2019年第三批自治区'!H71+'2020年提前批资金'!H71</f>
        <v>57</v>
      </c>
      <c r="I71" s="25">
        <f>'2019年第二批中央资金'!I71+'2019年政府新增债券'!I71+'2019年第二批自治区'!I71+'2019年第三批自治区'!I71+'2020年提前批资金'!I71</f>
        <v>311.618</v>
      </c>
      <c r="J71" s="26">
        <f t="shared" si="1"/>
        <v>0.495652173913044</v>
      </c>
      <c r="K71" s="25">
        <f>'2019年第二批中央资金'!K71+'2019年政府新增债券'!K71+'2019年第二批自治区'!K71+'2019年第三批自治区'!K71+'2020年提前批资金'!K71</f>
        <v>3604.69</v>
      </c>
      <c r="L71" s="25">
        <f>'2019年第二批中央资金'!L71+'2019年政府新增债券'!L71+'2019年第二批自治区'!L71+'2019年第三批自治区'!L71+'2020年提前批资金'!L71</f>
        <v>3604.69</v>
      </c>
      <c r="M71" s="25">
        <f>'2019年第二批中央资金'!M71+'2019年政府新增债券'!M71+'2019年第二批自治区'!M71+'2019年第三批自治区'!M71+'2020年提前批资金'!M71</f>
        <v>1391.2</v>
      </c>
      <c r="N71" s="25">
        <f>'2019年第二批中央资金'!N71+'2019年政府新增债券'!N71+'2019年第二批自治区'!N71+'2019年第三批自治区'!N71+'2020年提前批资金'!N71</f>
        <v>2213.49</v>
      </c>
      <c r="O71" s="25">
        <f>'2019年第二批中央资金'!O71+'2019年政府新增债券'!O71+'2019年第二批自治区'!O71+'2019年第三批自治区'!O71+'2020年提前批资金'!O71</f>
        <v>0</v>
      </c>
      <c r="P71" s="25">
        <f>'2019年第二批中央资金'!P71+'2019年政府新增债券'!P71+'2019年第二批自治区'!P71+'2019年第三批自治区'!P71+'2020年提前批资金'!P71</f>
        <v>2715.542</v>
      </c>
      <c r="Q71" s="26">
        <f t="shared" si="2"/>
        <v>0.753335793091778</v>
      </c>
      <c r="R71" s="25">
        <f>'2019年第二批中央资金'!R71+'2019年政府新增债券'!R71+'2019年第二批自治区'!R71+'2019年第三批自治区'!R71+'2020年提前批资金'!R71</f>
        <v>2715.54</v>
      </c>
      <c r="S71" s="26">
        <f t="shared" si="3"/>
        <v>0.753335238259046</v>
      </c>
      <c r="T71" s="25">
        <f>'2019年第二批中央资金'!T71+'2019年政府新增债券'!T71+'2019年第二批自治区'!T71+'2019年第三批自治区'!T71+'2020年提前批资金'!T71</f>
        <v>74</v>
      </c>
      <c r="U71" s="25">
        <f>'2019年第二批中央资金'!U71+'2019年政府新增债券'!U71+'2019年第二批自治区'!U71+'2019年第三批自治区'!U71+'2020年提前批资金'!U71</f>
        <v>62</v>
      </c>
      <c r="V71" s="25">
        <f>'2019年第二批中央资金'!V71+'2019年政府新增债券'!V71+'2019年第二批自治区'!V71+'2019年第三批自治区'!V71+'2020年提前批资金'!V71</f>
        <v>8</v>
      </c>
      <c r="W71" s="25">
        <f>'2019年第二批中央资金'!W71+'2019年政府新增债券'!W71+'2019年第二批自治区'!W71+'2019年第三批自治区'!W71+'2020年提前批资金'!W71</f>
        <v>4</v>
      </c>
      <c r="X71" s="25">
        <f>'2019年第二批中央资金'!X71+'2019年政府新增债券'!X71+'2019年第二批自治区'!X71+'2019年第三批自治区'!X71+'2020年提前批资金'!X71</f>
        <v>6660</v>
      </c>
      <c r="Y71" s="25">
        <f>'2019年第二批中央资金'!Y71+'2019年政府新增债券'!Y71+'2019年第二批自治区'!Y71+'2019年第三批自治区'!Y71+'2020年提前批资金'!Y71</f>
        <v>27906</v>
      </c>
      <c r="Z71" s="48">
        <f>'2019年第二批自治区'!Z71+'2019年第三批自治区'!Z71+'2019年政府新增债券'!Z71+'2020年提前批资金'!Z71</f>
        <v>0</v>
      </c>
    </row>
    <row r="72" s="7" customFormat="1" customHeight="1" spans="1:26">
      <c r="A72" s="35"/>
      <c r="B72" s="28" t="s">
        <v>52</v>
      </c>
      <c r="C72" s="29">
        <f>'2019年第二批中央资金'!C72+'2019年政府新增债券'!C72+'2019年第二批自治区'!C72+'2019年第三批自治区'!C72+'2020年提前批资金'!C72</f>
        <v>46</v>
      </c>
      <c r="D72" s="29">
        <f>'2019年第二批中央资金'!D72+'2019年政府新增债券'!D72+'2019年第二批自治区'!D72+'2019年第三批自治区'!D72+'2020年提前批资金'!D72</f>
        <v>55.308</v>
      </c>
      <c r="E72" s="29">
        <f>'2019年第二批中央资金'!E72+'2019年政府新增债券'!E72+'2019年第二批自治区'!E72+'2019年第三批自治区'!E72+'2020年提前批资金'!E72</f>
        <v>46</v>
      </c>
      <c r="F72" s="29">
        <f>'2019年第二批中央资金'!F72+'2019年政府新增债券'!F72+'2019年第二批自治区'!F72+'2019年第三批自治区'!F72+'2020年提前批资金'!F72</f>
        <v>55.308</v>
      </c>
      <c r="G72" s="30">
        <f t="shared" ref="G72:G105" si="4">E72/C72</f>
        <v>1</v>
      </c>
      <c r="H72" s="29">
        <f>'2019年第二批中央资金'!H72+'2019年政府新增债券'!H72+'2019年第二批自治区'!H72+'2019年第三批自治区'!H72+'2020年提前批资金'!H72</f>
        <v>29</v>
      </c>
      <c r="I72" s="29">
        <f>'2019年第二批中央资金'!I72+'2019年政府新增债券'!I72+'2019年第二批自治区'!I72+'2019年第三批自治区'!I72+'2020年提前批资金'!I72</f>
        <v>28.618</v>
      </c>
      <c r="J72" s="30">
        <f t="shared" ref="J72:J105" si="5">H72/C72</f>
        <v>0.630434782608696</v>
      </c>
      <c r="K72" s="29">
        <f>'2019年第二批中央资金'!K72+'2019年政府新增债券'!K72+'2019年第二批自治区'!K72+'2019年第三批自治区'!K72+'2020年提前批资金'!K72</f>
        <v>2062.4</v>
      </c>
      <c r="L72" s="29">
        <f>'2019年第二批中央资金'!L72+'2019年政府新增债券'!L72+'2019年第二批自治区'!L72+'2019年第三批自治区'!L72+'2020年提前批资金'!L72</f>
        <v>2062.4</v>
      </c>
      <c r="M72" s="29">
        <f>'2019年第二批中央资金'!M72+'2019年政府新增债券'!M72+'2019年第二批自治区'!M72+'2019年第三批自治区'!M72+'2020年提前批资金'!M72</f>
        <v>1198.8</v>
      </c>
      <c r="N72" s="29">
        <f>'2019年第二批中央资金'!N72+'2019年政府新增债券'!N72+'2019年第二批自治区'!N72+'2019年第三批自治区'!N72+'2020年提前批资金'!N72</f>
        <v>863.6</v>
      </c>
      <c r="O72" s="29">
        <f>'2019年第二批中央资金'!O72+'2019年政府新增债券'!O72+'2019年第二批自治区'!O72+'2019年第三批自治区'!O72+'2020年提前批资金'!O72</f>
        <v>0</v>
      </c>
      <c r="P72" s="29">
        <f>'2019年第二批中央资金'!P72+'2019年政府新增债券'!P72+'2019年第二批自治区'!P72+'2019年第三批自治区'!P72+'2020年提前批资金'!P72</f>
        <v>1395.884</v>
      </c>
      <c r="Q72" s="30">
        <f t="shared" ref="Q72:Q105" si="6">P72/K72</f>
        <v>0.676825058184639</v>
      </c>
      <c r="R72" s="29">
        <f>'2019年第二批中央资金'!R72+'2019年政府新增债券'!R72+'2019年第二批自治区'!R72+'2019年第三批自治区'!R72+'2020年提前批资金'!R72</f>
        <v>1395.88</v>
      </c>
      <c r="S72" s="30">
        <f t="shared" ref="S72:S105" si="7">R72/L72</f>
        <v>0.676823118696664</v>
      </c>
      <c r="T72" s="29">
        <f>'2019年第二批中央资金'!T72+'2019年政府新增债券'!T72+'2019年第二批自治区'!T72+'2019年第三批自治区'!T72+'2020年提前批资金'!T72</f>
        <v>30</v>
      </c>
      <c r="U72" s="29">
        <f>'2019年第二批中央资金'!U72+'2019年政府新增债券'!U72+'2019年第二批自治区'!U72+'2019年第三批自治区'!U72+'2020年提前批资金'!U72</f>
        <v>24</v>
      </c>
      <c r="V72" s="29">
        <f>'2019年第二批中央资金'!V72+'2019年政府新增债券'!V72+'2019年第二批自治区'!V72+'2019年第三批自治区'!V72+'2020年提前批资金'!V72</f>
        <v>4</v>
      </c>
      <c r="W72" s="29">
        <f>'2019年第二批中央资金'!W72+'2019年政府新增债券'!W72+'2019年第二批自治区'!W72+'2019年第三批自治区'!W72+'2020年提前批资金'!W72</f>
        <v>2</v>
      </c>
      <c r="X72" s="29">
        <f>'2019年第二批中央资金'!X72+'2019年政府新增债券'!X72+'2019年第二批自治区'!X72+'2019年第三批自治区'!X72+'2020年提前批资金'!X72</f>
        <v>2926</v>
      </c>
      <c r="Y72" s="29">
        <f>'2019年第二批中央资金'!Y72+'2019年政府新增债券'!Y72+'2019年第二批自治区'!Y72+'2019年第三批自治区'!Y72+'2020年提前批资金'!Y72</f>
        <v>11708</v>
      </c>
      <c r="Z72" s="22">
        <f>'2019年第二批自治区'!Z72+'2019年第三批自治区'!Z72+'2019年政府新增债券'!Z72+'2020年提前批资金'!Z72</f>
        <v>0</v>
      </c>
    </row>
    <row r="73" s="8" customFormat="1" ht="24" customHeight="1" spans="1:26">
      <c r="A73" s="38"/>
      <c r="B73" s="28" t="s">
        <v>79</v>
      </c>
      <c r="C73" s="29">
        <f>'2019年第二批中央资金'!C73+'2019年政府新增债券'!C73+'2019年第二批自治区'!C73+'2019年第三批自治区'!C73+'2020年提前批资金'!C73</f>
        <v>1</v>
      </c>
      <c r="D73" s="29">
        <f>'2019年第二批中央资金'!D73+'2019年政府新增债券'!D73+'2019年第二批自治区'!D73+'2019年第三批自治区'!D73+'2020年提前批资金'!D73</f>
        <v>3.4</v>
      </c>
      <c r="E73" s="29">
        <f>'2019年第二批中央资金'!E73+'2019年政府新增债券'!E73+'2019年第二批自治区'!E73+'2019年第三批自治区'!E73+'2020年提前批资金'!E73</f>
        <v>1</v>
      </c>
      <c r="F73" s="29">
        <f>'2019年第二批中央资金'!F73+'2019年政府新增债券'!F73+'2019年第二批自治区'!F73+'2019年第三批自治区'!F73+'2020年提前批资金'!F73</f>
        <v>3.4</v>
      </c>
      <c r="G73" s="30">
        <f t="shared" si="4"/>
        <v>1</v>
      </c>
      <c r="H73" s="29">
        <f>'2019年第二批中央资金'!H73+'2019年政府新增债券'!H73+'2019年第二批自治区'!H73+'2019年第三批自治区'!H73+'2020年提前批资金'!H73</f>
        <v>0</v>
      </c>
      <c r="I73" s="29">
        <f>'2019年第二批中央资金'!I73+'2019年政府新增债券'!I73+'2019年第二批自治区'!I73+'2019年第三批自治区'!I73+'2020年提前批资金'!I73</f>
        <v>0</v>
      </c>
      <c r="J73" s="30">
        <f t="shared" si="5"/>
        <v>0</v>
      </c>
      <c r="K73" s="29">
        <f>'2019年第二批中央资金'!K73+'2019年政府新增债券'!K73+'2019年第二批自治区'!K73+'2019年第三批自治区'!K73+'2020年提前批资金'!K73</f>
        <v>66.3</v>
      </c>
      <c r="L73" s="29">
        <f>'2019年第二批中央资金'!L73+'2019年政府新增债券'!L73+'2019年第二批自治区'!L73+'2019年第三批自治区'!L73+'2020年提前批资金'!L73</f>
        <v>66.3</v>
      </c>
      <c r="M73" s="29">
        <f>'2019年第二批中央资金'!M73+'2019年政府新增债券'!M73+'2019年第二批自治区'!M73+'2019年第三批自治区'!M73+'2020年提前批资金'!M73</f>
        <v>0</v>
      </c>
      <c r="N73" s="29">
        <f>'2019年第二批中央资金'!N73+'2019年政府新增债券'!N73+'2019年第二批自治区'!N73+'2019年第三批自治区'!N73+'2020年提前批资金'!N73</f>
        <v>66.3</v>
      </c>
      <c r="O73" s="29">
        <f>'2019年第二批中央资金'!O73+'2019年政府新增债券'!O73+'2019年第二批自治区'!O73+'2019年第三批自治区'!O73+'2020年提前批资金'!O73</f>
        <v>0</v>
      </c>
      <c r="P73" s="29">
        <f>'2019年第二批中央资金'!P73+'2019年政府新增债券'!P73+'2019年第二批自治区'!P73+'2019年第三批自治区'!P73+'2020年提前批资金'!P73</f>
        <v>0</v>
      </c>
      <c r="Q73" s="30">
        <f t="shared" si="6"/>
        <v>0</v>
      </c>
      <c r="R73" s="29">
        <f>'2019年第二批中央资金'!R73+'2019年政府新增债券'!R73+'2019年第二批自治区'!R73+'2019年第三批自治区'!R73+'2020年提前批资金'!R73</f>
        <v>0</v>
      </c>
      <c r="S73" s="30">
        <f t="shared" si="7"/>
        <v>0</v>
      </c>
      <c r="T73" s="29">
        <f>'2019年第二批中央资金'!T73+'2019年政府新增债券'!T73+'2019年第二批自治区'!T73+'2019年第三批自治区'!T73+'2020年提前批资金'!T73</f>
        <v>1</v>
      </c>
      <c r="U73" s="29">
        <f>'2019年第二批中央资金'!U73+'2019年政府新增债券'!U73+'2019年第二批自治区'!U73+'2019年第三批自治区'!U73+'2020年提前批资金'!U73</f>
        <v>0</v>
      </c>
      <c r="V73" s="29">
        <f>'2019年第二批中央资金'!V73+'2019年政府新增债券'!V73+'2019年第二批自治区'!V73+'2019年第三批自治区'!V73+'2020年提前批资金'!V73</f>
        <v>1</v>
      </c>
      <c r="W73" s="29">
        <f>'2019年第二批中央资金'!W73+'2019年政府新增债券'!W73+'2019年第二批自治区'!W73+'2019年第三批自治区'!W73+'2020年提前批资金'!W73</f>
        <v>0</v>
      </c>
      <c r="X73" s="29">
        <f>'2019年第二批中央资金'!X73+'2019年政府新增债券'!X73+'2019年第二批自治区'!X73+'2019年第三批自治区'!X73+'2020年提前批资金'!X73</f>
        <v>20</v>
      </c>
      <c r="Y73" s="29">
        <f>'2019年第二批中央资金'!Y73+'2019年政府新增债券'!Y73+'2019年第二批自治区'!Y73+'2019年第三批自治区'!Y73+'2020年提前批资金'!Y73</f>
        <v>72</v>
      </c>
      <c r="Z73" s="22">
        <f>'2019年第二批自治区'!Z73+'2019年第三批自治区'!Z73+'2019年政府新增债券'!Z73+'2020年提前批资金'!Z73</f>
        <v>0</v>
      </c>
    </row>
    <row r="74" s="8" customFormat="1" ht="24" customHeight="1" spans="1:26">
      <c r="A74" s="38"/>
      <c r="B74" s="28" t="s">
        <v>80</v>
      </c>
      <c r="C74" s="29">
        <f>'2019年第二批中央资金'!C74+'2019年政府新增债券'!C74+'2019年第二批自治区'!C74+'2019年第三批自治区'!C74+'2020年提前批资金'!C74</f>
        <v>45</v>
      </c>
      <c r="D74" s="29">
        <f>'2019年第二批中央资金'!D74+'2019年政府新增债券'!D74+'2019年第二批自治区'!D74+'2019年第三批自治区'!D74+'2020年提前批资金'!D74</f>
        <v>51.908</v>
      </c>
      <c r="E74" s="29">
        <f>'2019年第二批中央资金'!E74+'2019年政府新增债券'!E74+'2019年第二批自治区'!E74+'2019年第三批自治区'!E74+'2020年提前批资金'!E74</f>
        <v>45</v>
      </c>
      <c r="F74" s="29">
        <f>'2019年第二批中央资金'!F74+'2019年政府新增债券'!F74+'2019年第二批自治区'!F74+'2019年第三批自治区'!F74+'2020年提前批资金'!F74</f>
        <v>51.908</v>
      </c>
      <c r="G74" s="30">
        <f t="shared" si="4"/>
        <v>1</v>
      </c>
      <c r="H74" s="29">
        <f>'2019年第二批中央资金'!H74+'2019年政府新增债券'!H74+'2019年第二批自治区'!H74+'2019年第三批自治区'!H74+'2020年提前批资金'!H74</f>
        <v>29</v>
      </c>
      <c r="I74" s="29">
        <f>'2019年第二批中央资金'!I74+'2019年政府新增债券'!I74+'2019年第二批自治区'!I74+'2019年第三批自治区'!I74+'2020年提前批资金'!I74</f>
        <v>28.618</v>
      </c>
      <c r="J74" s="30">
        <f t="shared" si="5"/>
        <v>0.644444444444444</v>
      </c>
      <c r="K74" s="29">
        <f>'2019年第二批中央资金'!K74+'2019年政府新增债券'!K74+'2019年第二批自治区'!K74+'2019年第三批自治区'!K74+'2020年提前批资金'!K74</f>
        <v>1996.1</v>
      </c>
      <c r="L74" s="29">
        <f>'2019年第二批中央资金'!L74+'2019年政府新增债券'!L74+'2019年第二批自治区'!L74+'2019年第三批自治区'!L74+'2020年提前批资金'!L74</f>
        <v>1996.1</v>
      </c>
      <c r="M74" s="29">
        <f>'2019年第二批中央资金'!M74+'2019年政府新增债券'!M74+'2019年第二批自治区'!M74+'2019年第三批自治区'!M74+'2020年提前批资金'!M74</f>
        <v>1198.8</v>
      </c>
      <c r="N74" s="29">
        <f>'2019年第二批中央资金'!N74+'2019年政府新增债券'!N74+'2019年第二批自治区'!N74+'2019年第三批自治区'!N74+'2020年提前批资金'!N74</f>
        <v>797.3</v>
      </c>
      <c r="O74" s="29">
        <f>'2019年第二批中央资金'!O74+'2019年政府新增债券'!O74+'2019年第二批自治区'!O74+'2019年第三批自治区'!O74+'2020年提前批资金'!O74</f>
        <v>0</v>
      </c>
      <c r="P74" s="29">
        <f>'2019年第二批中央资金'!P74+'2019年政府新增债券'!P74+'2019年第二批自治区'!P74+'2019年第三批自治区'!P74+'2020年提前批资金'!P74</f>
        <v>1395.884</v>
      </c>
      <c r="Q74" s="30">
        <f t="shared" si="6"/>
        <v>0.699305646009719</v>
      </c>
      <c r="R74" s="29">
        <f>'2019年第二批中央资金'!R74+'2019年政府新增债券'!R74+'2019年第二批自治区'!R74+'2019年第三批自治区'!R74+'2020年提前批资金'!R74</f>
        <v>1395.88</v>
      </c>
      <c r="S74" s="30">
        <f t="shared" si="7"/>
        <v>0.699303642102099</v>
      </c>
      <c r="T74" s="29">
        <f>'2019年第二批中央资金'!T74+'2019年政府新增债券'!T74+'2019年第二批自治区'!T74+'2019年第三批自治区'!T74+'2020年提前批资金'!T74</f>
        <v>29</v>
      </c>
      <c r="U74" s="29">
        <f>'2019年第二批中央资金'!U74+'2019年政府新增债券'!U74+'2019年第二批自治区'!U74+'2019年第三批自治区'!U74+'2020年提前批资金'!U74</f>
        <v>24</v>
      </c>
      <c r="V74" s="29">
        <f>'2019年第二批中央资金'!V74+'2019年政府新增债券'!V74+'2019年第二批自治区'!V74+'2019年第三批自治区'!V74+'2020年提前批资金'!V74</f>
        <v>3</v>
      </c>
      <c r="W74" s="29">
        <f>'2019年第二批中央资金'!W74+'2019年政府新增债券'!W74+'2019年第二批自治区'!W74+'2019年第三批自治区'!W74+'2020年提前批资金'!W74</f>
        <v>2</v>
      </c>
      <c r="X74" s="29">
        <f>'2019年第二批中央资金'!X74+'2019年政府新增债券'!X74+'2019年第二批自治区'!X74+'2019年第三批自治区'!X74+'2020年提前批资金'!X74</f>
        <v>2906</v>
      </c>
      <c r="Y74" s="29">
        <f>'2019年第二批中央资金'!Y74+'2019年政府新增债券'!Y74+'2019年第二批自治区'!Y74+'2019年第三批自治区'!Y74+'2020年提前批资金'!Y74</f>
        <v>11636</v>
      </c>
      <c r="Z74" s="22">
        <f>'2019年第二批自治区'!Z74+'2019年第三批自治区'!Z74+'2019年政府新增债券'!Z74+'2020年提前批资金'!Z74</f>
        <v>0</v>
      </c>
    </row>
    <row r="75" s="8" customFormat="1" ht="24" customHeight="1" spans="1:26">
      <c r="A75" s="38"/>
      <c r="B75" s="28" t="s">
        <v>48</v>
      </c>
      <c r="C75" s="29">
        <f>'2019年第二批中央资金'!C75+'2019年政府新增债券'!C75+'2019年第二批自治区'!C75+'2019年第三批自治区'!C75+'2020年提前批资金'!C75</f>
        <v>25</v>
      </c>
      <c r="D75" s="29">
        <f>'2019年第二批中央资金'!D75+'2019年政府新增债券'!D75+'2019年第二批自治区'!D75+'2019年第三批自治区'!D75+'2020年提前批资金'!D75</f>
        <v>418</v>
      </c>
      <c r="E75" s="29">
        <f>'2019年第二批中央资金'!E75+'2019年政府新增债券'!E75+'2019年第二批自治区'!E75+'2019年第三批自治区'!E75+'2020年提前批资金'!E75</f>
        <v>25</v>
      </c>
      <c r="F75" s="29">
        <f>'2019年第二批中央资金'!F75+'2019年政府新增债券'!F75+'2019年第二批自治区'!F75+'2019年第三批自治区'!F75+'2020年提前批资金'!F75</f>
        <v>418</v>
      </c>
      <c r="G75" s="30">
        <f t="shared" si="4"/>
        <v>1</v>
      </c>
      <c r="H75" s="29">
        <f>'2019年第二批中央资金'!H75+'2019年政府新增债券'!H75+'2019年第二批自治区'!H75+'2019年第三批自治区'!H75+'2020年提前批资金'!H75</f>
        <v>12</v>
      </c>
      <c r="I75" s="29">
        <f>'2019年第二批中央资金'!I75+'2019年政府新增债券'!I75+'2019年第二批自治区'!I75+'2019年第三批自治区'!I75+'2020年提前批资金'!I75</f>
        <v>233</v>
      </c>
      <c r="J75" s="30">
        <f t="shared" si="5"/>
        <v>0.48</v>
      </c>
      <c r="K75" s="29">
        <f>'2019年第二批中央资金'!K75+'2019年政府新增债券'!K75+'2019年第二批自治区'!K75+'2019年第三批自治区'!K75+'2020年提前批资金'!K75</f>
        <v>602.65</v>
      </c>
      <c r="L75" s="29">
        <f>'2019年第二批中央资金'!L75+'2019年政府新增债券'!L75+'2019年第二批自治区'!L75+'2019年第三批自治区'!L75+'2020年提前批资金'!L75</f>
        <v>602.65</v>
      </c>
      <c r="M75" s="29">
        <f>'2019年第二批中央资金'!M75+'2019年政府新增债券'!M75+'2019年第二批自治区'!M75+'2019年第三批自治区'!M75+'2020年提前批资金'!M75</f>
        <v>0</v>
      </c>
      <c r="N75" s="29">
        <f>'2019年第二批中央资金'!N75+'2019年政府新增债券'!N75+'2019年第二批自治区'!N75+'2019年第三批自治区'!N75+'2020年提前批资金'!N75</f>
        <v>602.65</v>
      </c>
      <c r="O75" s="29">
        <f>'2019年第二批中央资金'!O75+'2019年政府新增债券'!O75+'2019年第二批自治区'!O75+'2019年第三批自治区'!O75+'2020年提前批资金'!O75</f>
        <v>0</v>
      </c>
      <c r="P75" s="29">
        <f>'2019年第二批中央资金'!P75+'2019年政府新增债券'!P75+'2019年第二批自治区'!P75+'2019年第三批自治区'!P75+'2020年提前批资金'!P75</f>
        <v>540.32</v>
      </c>
      <c r="Q75" s="30">
        <f t="shared" si="6"/>
        <v>0.896573467186593</v>
      </c>
      <c r="R75" s="29">
        <f>'2019年第二批中央资金'!R75+'2019年政府新增债券'!R75+'2019年第二批自治区'!R75+'2019年第三批自治区'!R75+'2020年提前批资金'!R75</f>
        <v>540.32</v>
      </c>
      <c r="S75" s="30">
        <f t="shared" si="7"/>
        <v>0.896573467186593</v>
      </c>
      <c r="T75" s="29">
        <f>'2019年第二批中央资金'!T75+'2019年政府新增债券'!T75+'2019年第二批自治区'!T75+'2019年第三批自治区'!T75+'2020年提前批资金'!T75</f>
        <v>17</v>
      </c>
      <c r="U75" s="29">
        <f>'2019年第二批中央资金'!U75+'2019年政府新增债券'!U75+'2019年第二批自治区'!U75+'2019年第三批自治区'!U75+'2020年提前批资金'!U75</f>
        <v>15</v>
      </c>
      <c r="V75" s="29">
        <f>'2019年第二批中央资金'!V75+'2019年政府新增债券'!V75+'2019年第二批自治区'!V75+'2019年第三批自治区'!V75+'2020年提前批资金'!V75</f>
        <v>1</v>
      </c>
      <c r="W75" s="29">
        <f>'2019年第二批中央资金'!W75+'2019年政府新增债券'!W75+'2019年第二批自治区'!W75+'2019年第三批自治区'!W75+'2020年提前批资金'!W75</f>
        <v>1</v>
      </c>
      <c r="X75" s="29">
        <f>'2019年第二批中央资金'!X75+'2019年政府新增债券'!X75+'2019年第二批自治区'!X75+'2019年第三批自治区'!X75+'2020年提前批资金'!X75</f>
        <v>2453</v>
      </c>
      <c r="Y75" s="29">
        <f>'2019年第二批中央资金'!Y75+'2019年政府新增债券'!Y75+'2019年第二批自治区'!Y75+'2019年第三批自治区'!Y75+'2020年提前批资金'!Y75</f>
        <v>10119</v>
      </c>
      <c r="Z75" s="22">
        <f>'2019年第二批自治区'!Z75+'2019年第三批自治区'!Z75+'2019年政府新增债券'!Z75+'2020年提前批资金'!Z75</f>
        <v>0</v>
      </c>
    </row>
    <row r="76" s="8" customFormat="1" ht="24" customHeight="1" spans="1:26">
      <c r="A76" s="38"/>
      <c r="B76" s="32" t="s">
        <v>49</v>
      </c>
      <c r="C76" s="29">
        <f>'2019年第二批中央资金'!C76+'2019年政府新增债券'!C76+'2019年第二批自治区'!C76+'2019年第三批自治区'!C76+'2020年提前批资金'!C76</f>
        <v>39</v>
      </c>
      <c r="D76" s="29">
        <f>'2019年第二批中央资金'!D76+'2019年政府新增债券'!D76+'2019年第二批自治区'!D76+'2019年第三批自治区'!D76+'2020年提前批资金'!D76</f>
        <v>50</v>
      </c>
      <c r="E76" s="29">
        <f>'2019年第二批中央资金'!E76+'2019年政府新增债券'!E76+'2019年第二批自治区'!E76+'2019年第三批自治区'!E76+'2020年提前批资金'!E76</f>
        <v>39</v>
      </c>
      <c r="F76" s="29">
        <f>'2019年第二批中央资金'!F76+'2019年政府新增债券'!F76+'2019年第二批自治区'!F76+'2019年第三批自治区'!F76+'2020年提前批资金'!F76</f>
        <v>50</v>
      </c>
      <c r="G76" s="30">
        <f t="shared" si="4"/>
        <v>1</v>
      </c>
      <c r="H76" s="29">
        <f>'2019年第二批中央资金'!H76+'2019年政府新增债券'!H76+'2019年第二批自治区'!H76+'2019年第三批自治区'!H76+'2020年提前批资金'!H76</f>
        <v>12</v>
      </c>
      <c r="I76" s="29">
        <f>'2019年第二批中央资金'!I76+'2019年政府新增债券'!I76+'2019年第二批自治区'!I76+'2019年第三批自治区'!I76+'2020年提前批资金'!I76</f>
        <v>50</v>
      </c>
      <c r="J76" s="30">
        <f t="shared" si="5"/>
        <v>0.307692307692308</v>
      </c>
      <c r="K76" s="29">
        <f>'2019年第二批中央资金'!K76+'2019年政府新增债券'!K76+'2019年第二批自治区'!K76+'2019年第三批自治区'!K76+'2020年提前批资金'!K76</f>
        <v>846.19</v>
      </c>
      <c r="L76" s="29">
        <f>'2019年第二批中央资金'!L76+'2019年政府新增债券'!L76+'2019年第二批自治区'!L76+'2019年第三批自治区'!L76+'2020年提前批资金'!L76</f>
        <v>846.19</v>
      </c>
      <c r="M76" s="29">
        <f>'2019年第二批中央资金'!M76+'2019年政府新增债券'!M76+'2019年第二批自治区'!M76+'2019年第三批自治区'!M76+'2020年提前批资金'!M76</f>
        <v>127.2</v>
      </c>
      <c r="N76" s="29">
        <f>'2019年第二批中央资金'!N76+'2019年政府新增债券'!N76+'2019年第二批自治区'!N76+'2019年第三批自治区'!N76+'2020年提前批资金'!N76</f>
        <v>718.99</v>
      </c>
      <c r="O76" s="29">
        <f>'2019年第二批中央资金'!O76+'2019年政府新增债券'!O76+'2019年第二批自治区'!O76+'2019年第三批自治区'!O76+'2020年提前批资金'!O76</f>
        <v>0</v>
      </c>
      <c r="P76" s="29">
        <f>'2019年第二批中央资金'!P76+'2019年政府新增债券'!P76+'2019年第二批自治区'!P76+'2019年第三批自治区'!P76+'2020年提前批资金'!P76</f>
        <v>704.578</v>
      </c>
      <c r="Q76" s="30">
        <f t="shared" si="6"/>
        <v>0.832647514151668</v>
      </c>
      <c r="R76" s="29">
        <f>'2019年第二批中央资金'!R76+'2019年政府新增债券'!R76+'2019年第二批自治区'!R76+'2019年第三批自治区'!R76+'2020年提前批资金'!R76</f>
        <v>704.58</v>
      </c>
      <c r="S76" s="30">
        <f t="shared" si="7"/>
        <v>0.832649877687044</v>
      </c>
      <c r="T76" s="29">
        <f>'2019年第二批中央资金'!T76+'2019年政府新增债券'!T76+'2019年第二批自治区'!T76+'2019年第三批自治区'!T76+'2020年提前批资金'!T76</f>
        <v>24</v>
      </c>
      <c r="U76" s="29">
        <f>'2019年第二批中央资金'!U76+'2019年政府新增债券'!U76+'2019年第二批自治区'!U76+'2019年第三批自治区'!U76+'2020年提前批资金'!U76</f>
        <v>20</v>
      </c>
      <c r="V76" s="29">
        <f>'2019年第二批中央资金'!V76+'2019年政府新增债券'!V76+'2019年第二批自治区'!V76+'2019年第三批自治区'!V76+'2020年提前批资金'!V76</f>
        <v>3</v>
      </c>
      <c r="W76" s="29">
        <f>'2019年第二批中央资金'!W76+'2019年政府新增债券'!W76+'2019年第二批自治区'!W76+'2019年第三批自治区'!W76+'2020年提前批资金'!W76</f>
        <v>1</v>
      </c>
      <c r="X76" s="29">
        <f>'2019年第二批中央资金'!X76+'2019年政府新增债券'!X76+'2019年第二批自治区'!X76+'2019年第三批自治区'!X76+'2020年提前批资金'!X76</f>
        <v>1080</v>
      </c>
      <c r="Y76" s="29">
        <f>'2019年第二批中央资金'!Y76+'2019年政府新增债券'!Y76+'2019年第二批自治区'!Y76+'2019年第三批自治区'!Y76+'2020年提前批资金'!Y76</f>
        <v>3888</v>
      </c>
      <c r="Z76" s="22">
        <f>'2019年第二批自治区'!Z76+'2019年第三批自治区'!Z76+'2019年政府新增债券'!Z76+'2020年提前批资金'!Z76</f>
        <v>0</v>
      </c>
    </row>
    <row r="77" s="8" customFormat="1" ht="24" customHeight="1" spans="1:26">
      <c r="A77" s="38"/>
      <c r="B77" s="28" t="s">
        <v>50</v>
      </c>
      <c r="C77" s="29">
        <f>'2019年第二批中央资金'!C77+'2019年政府新增债券'!C77+'2019年第二批自治区'!C77+'2019年第三批自治区'!C77+'2020年提前批资金'!C77</f>
        <v>5</v>
      </c>
      <c r="D77" s="29">
        <f>'2019年第二批中央资金'!D77+'2019年政府新增债券'!D77+'2019年第二批自治区'!D77+'2019年第三批自治区'!D77+'2020年提前批资金'!D77</f>
        <v>0</v>
      </c>
      <c r="E77" s="29">
        <f>'2019年第二批中央资金'!E77+'2019年政府新增债券'!E77+'2019年第二批自治区'!E77+'2019年第三批自治区'!E77+'2020年提前批资金'!E77</f>
        <v>5</v>
      </c>
      <c r="F77" s="29">
        <f>'2019年第二批中央资金'!F77+'2019年政府新增债券'!F77+'2019年第二批自治区'!F77+'2019年第三批自治区'!F77+'2020年提前批资金'!F77</f>
        <v>0</v>
      </c>
      <c r="G77" s="30">
        <f t="shared" si="4"/>
        <v>1</v>
      </c>
      <c r="H77" s="29">
        <f>'2019年第二批中央资金'!H77+'2019年政府新增债券'!H77+'2019年第二批自治区'!H77+'2019年第三批自治区'!H77+'2020年提前批资金'!H77</f>
        <v>4</v>
      </c>
      <c r="I77" s="29">
        <f>'2019年第二批中央资金'!I77+'2019年政府新增债券'!I77+'2019年第二批自治区'!I77+'2019年第三批自治区'!I77+'2020年提前批资金'!I77</f>
        <v>0</v>
      </c>
      <c r="J77" s="30">
        <f t="shared" si="5"/>
        <v>0.8</v>
      </c>
      <c r="K77" s="29">
        <f>'2019年第二批中央资金'!K77+'2019年政府新增债券'!K77+'2019年第二批自治区'!K77+'2019年第三批自治区'!K77+'2020年提前批资金'!K77</f>
        <v>93.45</v>
      </c>
      <c r="L77" s="29">
        <f>'2019年第二批中央资金'!L77+'2019年政府新增债券'!L77+'2019年第二批自治区'!L77+'2019年第三批自治区'!L77+'2020年提前批资金'!L77</f>
        <v>93.45</v>
      </c>
      <c r="M77" s="29">
        <f>'2019年第二批中央资金'!M77+'2019年政府新增债券'!M77+'2019年第二批自治区'!M77+'2019年第三批自治区'!M77+'2020年提前批资金'!M77</f>
        <v>65.2</v>
      </c>
      <c r="N77" s="29">
        <f>'2019年第二批中央资金'!N77+'2019年政府新增债券'!N77+'2019年第二批自治区'!N77+'2019年第三批自治区'!N77+'2020年提前批资金'!N77</f>
        <v>28.25</v>
      </c>
      <c r="O77" s="29">
        <f>'2019年第二批中央资金'!O77+'2019年政府新增债券'!O77+'2019年第二批自治区'!O77+'2019年第三批自治区'!O77+'2020年提前批资金'!O77</f>
        <v>0</v>
      </c>
      <c r="P77" s="29">
        <f>'2019年第二批中央资金'!P77+'2019年政府新增债券'!P77+'2019年第二批自治区'!P77+'2019年第三批自治区'!P77+'2020年提前批资金'!P77</f>
        <v>74.76</v>
      </c>
      <c r="Q77" s="30">
        <f t="shared" si="6"/>
        <v>0.8</v>
      </c>
      <c r="R77" s="29">
        <f>'2019年第二批中央资金'!R77+'2019年政府新增债券'!R77+'2019年第二批自治区'!R77+'2019年第三批自治区'!R77+'2020年提前批资金'!R77</f>
        <v>74.76</v>
      </c>
      <c r="S77" s="30">
        <f t="shared" si="7"/>
        <v>0.8</v>
      </c>
      <c r="T77" s="29">
        <f>'2019年第二批中央资金'!T77+'2019年政府新增债券'!T77+'2019年第二批自治区'!T77+'2019年第三批自治区'!T77+'2020年提前批资金'!T77</f>
        <v>3</v>
      </c>
      <c r="U77" s="29">
        <f>'2019年第二批中央资金'!U77+'2019年政府新增债券'!U77+'2019年第二批自治区'!U77+'2019年第三批自治区'!U77+'2020年提前批资金'!U77</f>
        <v>3</v>
      </c>
      <c r="V77" s="29">
        <f>'2019年第二批中央资金'!V77+'2019年政府新增债券'!V77+'2019年第二批自治区'!V77+'2019年第三批自治区'!V77+'2020年提前批资金'!V77</f>
        <v>0</v>
      </c>
      <c r="W77" s="29">
        <f>'2019年第二批中央资金'!W77+'2019年政府新增债券'!W77+'2019年第二批自治区'!W77+'2019年第三批自治区'!W77+'2020年提前批资金'!W77</f>
        <v>0</v>
      </c>
      <c r="X77" s="29">
        <f>'2019年第二批中央资金'!X77+'2019年政府新增债券'!X77+'2019年第二批自治区'!X77+'2019年第三批自治区'!X77+'2020年提前批资金'!X77</f>
        <v>201</v>
      </c>
      <c r="Y77" s="29">
        <f>'2019年第二批中央资金'!Y77+'2019年政府新增债券'!Y77+'2019年第二批自治区'!Y77+'2019年第三批自治区'!Y77+'2020年提前批资金'!Y77</f>
        <v>2191</v>
      </c>
      <c r="Z77" s="22">
        <f>'2019年第二批自治区'!Z77+'2019年第三批自治区'!Z77+'2019年政府新增债券'!Z77+'2020年提前批资金'!Z77</f>
        <v>0</v>
      </c>
    </row>
    <row r="78" s="9" customFormat="1" ht="26" customHeight="1" spans="1:26">
      <c r="A78" s="33" t="s">
        <v>75</v>
      </c>
      <c r="B78" s="34" t="s">
        <v>25</v>
      </c>
      <c r="C78" s="25">
        <f>'2019年第二批中央资金'!C78+'2019年政府新增债券'!C78+'2019年第二批自治区'!C78+'2019年第三批自治区'!C78+'2020年提前批资金'!C78</f>
        <v>77</v>
      </c>
      <c r="D78" s="25">
        <f>'2019年第二批中央资金'!D78+'2019年政府新增债券'!D78+'2019年第二批自治区'!D78+'2019年第三批自治区'!D78+'2020年提前批资金'!D78</f>
        <v>176.837</v>
      </c>
      <c r="E78" s="25">
        <f>'2019年第二批中央资金'!E78+'2019年政府新增债券'!E78+'2019年第二批自治区'!E78+'2019年第三批自治区'!E78+'2020年提前批资金'!E78</f>
        <v>77</v>
      </c>
      <c r="F78" s="25">
        <f>'2019年第二批中央资金'!F78+'2019年政府新增债券'!F78+'2019年第二批自治区'!F78+'2019年第三批自治区'!F78+'2020年提前批资金'!F78</f>
        <v>176.837</v>
      </c>
      <c r="G78" s="26">
        <f t="shared" si="4"/>
        <v>1</v>
      </c>
      <c r="H78" s="25">
        <f>'2019年第二批中央资金'!H78+'2019年政府新增债券'!H78+'2019年第二批自治区'!H78+'2019年第三批自治区'!H78+'2020年提前批资金'!H78</f>
        <v>53</v>
      </c>
      <c r="I78" s="25">
        <f>'2019年第二批中央资金'!I78+'2019年政府新增债券'!I78+'2019年第二批自治区'!I78+'2019年第三批自治区'!I78+'2020年提前批资金'!I78</f>
        <v>35.872</v>
      </c>
      <c r="J78" s="26">
        <f t="shared" si="5"/>
        <v>0.688311688311688</v>
      </c>
      <c r="K78" s="25">
        <f>'2019年第二批中央资金'!K78+'2019年政府新增债券'!K78+'2019年第二批自治区'!K78+'2019年第三批自治区'!K78+'2020年提前批资金'!K78</f>
        <v>4560</v>
      </c>
      <c r="L78" s="25">
        <f>'2019年第二批中央资金'!L78+'2019年政府新增债券'!L78+'2019年第二批自治区'!L78+'2019年第三批自治区'!L78+'2020年提前批资金'!L78</f>
        <v>3767</v>
      </c>
      <c r="M78" s="25">
        <f>'2019年第二批中央资金'!M78+'2019年政府新增债券'!M78+'2019年第二批自治区'!M78+'2019年第三批自治区'!M78+'2020年提前批资金'!M78</f>
        <v>1834</v>
      </c>
      <c r="N78" s="25">
        <f>'2019年第二批中央资金'!N78+'2019年政府新增债券'!N78+'2019年第二批自治区'!N78+'2019年第三批自治区'!N78+'2020年提前批资金'!N78</f>
        <v>1933</v>
      </c>
      <c r="O78" s="25">
        <f>'2019年第二批中央资金'!O78+'2019年政府新增债券'!O78+'2019年第二批自治区'!O78+'2019年第三批自治区'!O78+'2020年提前批资金'!O78</f>
        <v>793</v>
      </c>
      <c r="P78" s="25">
        <f>'2019年第二批中央资金'!P78+'2019年政府新增债券'!P78+'2019年第二批自治区'!P78+'2019年第三批自治区'!P78+'2020年提前批资金'!P78</f>
        <v>3501.366</v>
      </c>
      <c r="Q78" s="26">
        <f t="shared" si="6"/>
        <v>0.767843421052632</v>
      </c>
      <c r="R78" s="25">
        <f>'2019年第二批中央资金'!R78+'2019年政府新增债券'!R78+'2019年第二批自治区'!R78+'2019年第三批自治区'!R78+'2020年提前批资金'!R78</f>
        <v>3373.366</v>
      </c>
      <c r="S78" s="26">
        <f t="shared" si="7"/>
        <v>0.895504645606583</v>
      </c>
      <c r="T78" s="25">
        <f>'2019年第二批中央资金'!T78+'2019年政府新增债券'!T78+'2019年第二批自治区'!T78+'2019年第三批自治区'!T78+'2020年提前批资金'!T78</f>
        <v>96</v>
      </c>
      <c r="U78" s="25">
        <f>'2019年第二批中央资金'!U78+'2019年政府新增债券'!U78+'2019年第二批自治区'!U78+'2019年第三批自治区'!U78+'2020年提前批资金'!U78</f>
        <v>66</v>
      </c>
      <c r="V78" s="25">
        <f>'2019年第二批中央资金'!V78+'2019年政府新增债券'!V78+'2019年第二批自治区'!V78+'2019年第三批自治区'!V78+'2020年提前批资金'!V78</f>
        <v>0</v>
      </c>
      <c r="W78" s="25">
        <f>'2019年第二批中央资金'!W78+'2019年政府新增债券'!W78+'2019年第二批自治区'!W78+'2019年第三批自治区'!W78+'2020年提前批资金'!W78</f>
        <v>30</v>
      </c>
      <c r="X78" s="25">
        <f>'2019年第二批中央资金'!X78+'2019年政府新增债券'!X78+'2019年第二批自治区'!X78+'2019年第三批自治区'!X78+'2020年提前批资金'!X78</f>
        <v>35631</v>
      </c>
      <c r="Y78" s="25">
        <f>'2019年第二批中央资金'!Y78+'2019年政府新增债券'!Y78+'2019年第二批自治区'!Y78+'2019年第三批自治区'!Y78+'2020年提前批资金'!Y78</f>
        <v>130303</v>
      </c>
      <c r="Z78" s="48">
        <f>'2019年第二批自治区'!Z78+'2019年第三批自治区'!Z78+'2019年政府新增债券'!Z78+'2020年提前批资金'!Z78</f>
        <v>0</v>
      </c>
    </row>
    <row r="79" s="7" customFormat="1" customHeight="1" spans="1:26">
      <c r="A79" s="35"/>
      <c r="B79" s="28" t="s">
        <v>52</v>
      </c>
      <c r="C79" s="29">
        <f>'2019年第二批中央资金'!C79+'2019年政府新增债券'!C79+'2019年第二批自治区'!C79+'2019年第三批自治区'!C79+'2020年提前批资金'!C79</f>
        <v>24</v>
      </c>
      <c r="D79" s="29">
        <f>'2019年第二批中央资金'!D79+'2019年政府新增债券'!D79+'2019年第二批自治区'!D79+'2019年第三批自治区'!D79+'2020年提前批资金'!D79</f>
        <v>35.837</v>
      </c>
      <c r="E79" s="29">
        <f>'2019年第二批中央资金'!E79+'2019年政府新增债券'!E79+'2019年第二批自治区'!E79+'2019年第三批自治区'!E79+'2020年提前批资金'!E79</f>
        <v>24</v>
      </c>
      <c r="F79" s="29">
        <f>'2019年第二批中央资金'!F79+'2019年政府新增债券'!F79+'2019年第二批自治区'!F79+'2019年第三批自治区'!F79+'2020年提前批资金'!F79</f>
        <v>35.837</v>
      </c>
      <c r="G79" s="30">
        <f t="shared" si="4"/>
        <v>1</v>
      </c>
      <c r="H79" s="29">
        <f>'2019年第二批中央资金'!H79+'2019年政府新增债券'!H79+'2019年第二批自治区'!H79+'2019年第三批自治区'!H79+'2020年提前批资金'!H79</f>
        <v>17</v>
      </c>
      <c r="I79" s="29">
        <f>'2019年第二批中央资金'!I79+'2019年政府新增债券'!I79+'2019年第二批自治区'!I79+'2019年第三批自治区'!I79+'2020年提前批资金'!I79</f>
        <v>19.872</v>
      </c>
      <c r="J79" s="30">
        <f t="shared" si="5"/>
        <v>0.708333333333333</v>
      </c>
      <c r="K79" s="29">
        <f>'2019年第二批中央资金'!K79+'2019年政府新增债券'!K79+'2019年第二批自治区'!K79+'2019年第三批自治区'!K79+'2020年提前批资金'!K79</f>
        <v>1796.8</v>
      </c>
      <c r="L79" s="29">
        <f>'2019年第二批中央资金'!L79+'2019年政府新增债券'!L79+'2019年第二批自治区'!L79+'2019年第三批自治区'!L79+'2020年提前批资金'!L79</f>
        <v>1796.8</v>
      </c>
      <c r="M79" s="29">
        <f>'2019年第二批中央资金'!M79+'2019年政府新增债券'!M79+'2019年第二批自治区'!M79+'2019年第三批自治区'!M79+'2020年提前批资金'!M79</f>
        <v>821</v>
      </c>
      <c r="N79" s="29">
        <f>'2019年第二批中央资金'!N79+'2019年政府新增债券'!N79+'2019年第二批自治区'!N79+'2019年第三批自治区'!N79+'2020年提前批资金'!N79</f>
        <v>975.8</v>
      </c>
      <c r="O79" s="29">
        <f>'2019年第二批中央资金'!O79+'2019年政府新增债券'!O79+'2019年第二批自治区'!O79+'2019年第三批自治区'!O79+'2020年提前批资金'!O79</f>
        <v>0</v>
      </c>
      <c r="P79" s="29">
        <f>'2019年第二批中央资金'!P79+'2019年政府新增债券'!P79+'2019年第二批自治区'!P79+'2019年第三批自治区'!P79+'2020年提前批资金'!P79</f>
        <v>1595.236</v>
      </c>
      <c r="Q79" s="30">
        <f t="shared" si="6"/>
        <v>0.887820569902048</v>
      </c>
      <c r="R79" s="29">
        <f>'2019年第二批中央资金'!R79+'2019年政府新增债券'!R79+'2019年第二批自治区'!R79+'2019年第三批自治区'!R79+'2020年提前批资金'!R79</f>
        <v>1595.236</v>
      </c>
      <c r="S79" s="30">
        <f t="shared" si="7"/>
        <v>0.887820569902048</v>
      </c>
      <c r="T79" s="29">
        <f>'2019年第二批中央资金'!T79+'2019年政府新增债券'!T79+'2019年第二批自治区'!T79+'2019年第三批自治区'!T79+'2020年提前批资金'!T79</f>
        <v>24</v>
      </c>
      <c r="U79" s="29">
        <f>'2019年第二批中央资金'!U79+'2019年政府新增债券'!U79+'2019年第二批自治区'!U79+'2019年第三批自治区'!U79+'2020年提前批资金'!U79</f>
        <v>6</v>
      </c>
      <c r="V79" s="29">
        <f>'2019年第二批中央资金'!V79+'2019年政府新增债券'!V79+'2019年第二批自治区'!V79+'2019年第三批自治区'!V79+'2020年提前批资金'!V79</f>
        <v>0</v>
      </c>
      <c r="W79" s="29">
        <f>'2019年第二批中央资金'!W79+'2019年政府新增债券'!W79+'2019年第二批自治区'!W79+'2019年第三批自治区'!W79+'2020年提前批资金'!W79</f>
        <v>18</v>
      </c>
      <c r="X79" s="29">
        <f>'2019年第二批中央资金'!X79+'2019年政府新增债券'!X79+'2019年第二批自治区'!X79+'2019年第三批自治区'!X79+'2020年提前批资金'!X79</f>
        <v>8195</v>
      </c>
      <c r="Y79" s="29">
        <f>'2019年第二批中央资金'!Y79+'2019年政府新增债券'!Y79+'2019年第二批自治区'!Y79+'2019年第三批自治区'!Y79+'2020年提前批资金'!Y79</f>
        <v>28606</v>
      </c>
      <c r="Z79" s="22">
        <f>'2019年第二批自治区'!Z79+'2019年第三批自治区'!Z79+'2019年政府新增债券'!Z79+'2020年提前批资金'!Z79</f>
        <v>0</v>
      </c>
    </row>
    <row r="80" s="12" customFormat="1" ht="24" customHeight="1" spans="1:26">
      <c r="A80" s="36"/>
      <c r="B80" s="49" t="s">
        <v>79</v>
      </c>
      <c r="C80" s="29">
        <f>'2019年第二批中央资金'!C80+'2019年政府新增债券'!C80+'2019年第二批自治区'!C80+'2019年第三批自治区'!C80+'2020年提前批资金'!C80</f>
        <v>0</v>
      </c>
      <c r="D80" s="29">
        <f>'2019年第二批中央资金'!D80+'2019年政府新增债券'!D80+'2019年第二批自治区'!D80+'2019年第三批自治区'!D80+'2020年提前批资金'!D80</f>
        <v>0</v>
      </c>
      <c r="E80" s="29">
        <f>'2019年第二批中央资金'!E80+'2019年政府新增债券'!E80+'2019年第二批自治区'!E80+'2019年第三批自治区'!E80+'2020年提前批资金'!E80</f>
        <v>0</v>
      </c>
      <c r="F80" s="29">
        <f>'2019年第二批中央资金'!F80+'2019年政府新增债券'!F80+'2019年第二批自治区'!F80+'2019年第三批自治区'!F80+'2020年提前批资金'!F80</f>
        <v>0</v>
      </c>
      <c r="G80" s="30" t="e">
        <f t="shared" si="4"/>
        <v>#DIV/0!</v>
      </c>
      <c r="H80" s="29">
        <f>'2019年第二批中央资金'!H80+'2019年政府新增债券'!H80+'2019年第二批自治区'!H80+'2019年第三批自治区'!H80+'2020年提前批资金'!H80</f>
        <v>0</v>
      </c>
      <c r="I80" s="29">
        <f>'2019年第二批中央资金'!I80+'2019年政府新增债券'!I80+'2019年第二批自治区'!I80+'2019年第三批自治区'!I80+'2020年提前批资金'!I80</f>
        <v>0</v>
      </c>
      <c r="J80" s="30" t="e">
        <f t="shared" si="5"/>
        <v>#DIV/0!</v>
      </c>
      <c r="K80" s="29">
        <f>'2019年第二批中央资金'!K80+'2019年政府新增债券'!K80+'2019年第二批自治区'!K80+'2019年第三批自治区'!K80+'2020年提前批资金'!K80</f>
        <v>0</v>
      </c>
      <c r="L80" s="29">
        <f>'2019年第二批中央资金'!L80+'2019年政府新增债券'!L80+'2019年第二批自治区'!L80+'2019年第三批自治区'!L80+'2020年提前批资金'!L80</f>
        <v>0</v>
      </c>
      <c r="M80" s="29">
        <f>'2019年第二批中央资金'!M80+'2019年政府新增债券'!M80+'2019年第二批自治区'!M80+'2019年第三批自治区'!M80+'2020年提前批资金'!M80</f>
        <v>0</v>
      </c>
      <c r="N80" s="29">
        <f>'2019年第二批中央资金'!N80+'2019年政府新增债券'!N80+'2019年第二批自治区'!N80+'2019年第三批自治区'!N80+'2020年提前批资金'!N80</f>
        <v>0</v>
      </c>
      <c r="O80" s="29">
        <f>'2019年第二批中央资金'!O80+'2019年政府新增债券'!O80+'2019年第二批自治区'!O80+'2019年第三批自治区'!O80+'2020年提前批资金'!O80</f>
        <v>0</v>
      </c>
      <c r="P80" s="29">
        <f>'2019年第二批中央资金'!P80+'2019年政府新增债券'!P80+'2019年第二批自治区'!P80+'2019年第三批自治区'!P80+'2020年提前批资金'!P80</f>
        <v>0</v>
      </c>
      <c r="Q80" s="30" t="e">
        <f t="shared" si="6"/>
        <v>#DIV/0!</v>
      </c>
      <c r="R80" s="29">
        <f>'2019年第二批中央资金'!R80+'2019年政府新增债券'!R80+'2019年第二批自治区'!R80+'2019年第三批自治区'!R80+'2020年提前批资金'!R80</f>
        <v>0</v>
      </c>
      <c r="S80" s="30" t="e">
        <f t="shared" si="7"/>
        <v>#DIV/0!</v>
      </c>
      <c r="T80" s="29">
        <f>'2019年第二批中央资金'!T80+'2019年政府新增债券'!T80+'2019年第二批自治区'!T80+'2019年第三批自治区'!T80+'2020年提前批资金'!T80</f>
        <v>0</v>
      </c>
      <c r="U80" s="29">
        <f>'2019年第二批中央资金'!U80+'2019年政府新增债券'!U80+'2019年第二批自治区'!U80+'2019年第三批自治区'!U80+'2020年提前批资金'!U80</f>
        <v>0</v>
      </c>
      <c r="V80" s="29">
        <f>'2019年第二批中央资金'!V80+'2019年政府新增债券'!V80+'2019年第二批自治区'!V80+'2019年第三批自治区'!V80+'2020年提前批资金'!V80</f>
        <v>0</v>
      </c>
      <c r="W80" s="29">
        <f>'2019年第二批中央资金'!W80+'2019年政府新增债券'!W80+'2019年第二批自治区'!W80+'2019年第三批自治区'!W80+'2020年提前批资金'!W80</f>
        <v>0</v>
      </c>
      <c r="X80" s="29">
        <f>'2019年第二批中央资金'!X80+'2019年政府新增债券'!X80+'2019年第二批自治区'!X80+'2019年第三批自治区'!X80+'2020年提前批资金'!X80</f>
        <v>0</v>
      </c>
      <c r="Y80" s="29">
        <f>'2019年第二批中央资金'!Y80+'2019年政府新增债券'!Y80+'2019年第二批自治区'!Y80+'2019年第三批自治区'!Y80+'2020年提前批资金'!Y80</f>
        <v>0</v>
      </c>
      <c r="Z80" s="22">
        <f>'2019年第二批自治区'!Z80+'2019年第三批自治区'!Z80+'2019年政府新增债券'!Z80+'2020年提前批资金'!Z80</f>
        <v>0</v>
      </c>
    </row>
    <row r="81" s="12" customFormat="1" ht="24" customHeight="1" spans="1:26">
      <c r="A81" s="36"/>
      <c r="B81" s="49" t="s">
        <v>80</v>
      </c>
      <c r="C81" s="29">
        <f>'2019年第二批中央资金'!C81+'2019年政府新增债券'!C81+'2019年第二批自治区'!C81+'2019年第三批自治区'!C81+'2020年提前批资金'!C81</f>
        <v>24</v>
      </c>
      <c r="D81" s="29">
        <f>'2019年第二批中央资金'!D81+'2019年政府新增债券'!D81+'2019年第二批自治区'!D81+'2019年第三批自治区'!D81+'2020年提前批资金'!D81</f>
        <v>35.837</v>
      </c>
      <c r="E81" s="29">
        <f>'2019年第二批中央资金'!E81+'2019年政府新增债券'!E81+'2019年第二批自治区'!E81+'2019年第三批自治区'!E81+'2020年提前批资金'!E81</f>
        <v>24</v>
      </c>
      <c r="F81" s="29">
        <f>'2019年第二批中央资金'!F81+'2019年政府新增债券'!F81+'2019年第二批自治区'!F81+'2019年第三批自治区'!F81+'2020年提前批资金'!F81</f>
        <v>35.837</v>
      </c>
      <c r="G81" s="30">
        <f t="shared" si="4"/>
        <v>1</v>
      </c>
      <c r="H81" s="29">
        <f>'2019年第二批中央资金'!H81+'2019年政府新增债券'!H81+'2019年第二批自治区'!H81+'2019年第三批自治区'!H81+'2020年提前批资金'!H81</f>
        <v>17</v>
      </c>
      <c r="I81" s="29">
        <f>'2019年第二批中央资金'!I81+'2019年政府新增债券'!I81+'2019年第二批自治区'!I81+'2019年第三批自治区'!I81+'2020年提前批资金'!I81</f>
        <v>19.872</v>
      </c>
      <c r="J81" s="30">
        <f t="shared" si="5"/>
        <v>0.708333333333333</v>
      </c>
      <c r="K81" s="29">
        <f>'2019年第二批中央资金'!K81+'2019年政府新增债券'!K81+'2019年第二批自治区'!K81+'2019年第三批自治区'!K81+'2020年提前批资金'!K81</f>
        <v>1796.8</v>
      </c>
      <c r="L81" s="29">
        <f>'2019年第二批中央资金'!L81+'2019年政府新增债券'!L81+'2019年第二批自治区'!L81+'2019年第三批自治区'!L81+'2020年提前批资金'!L81</f>
        <v>1796.8</v>
      </c>
      <c r="M81" s="29">
        <f>'2019年第二批中央资金'!M81+'2019年政府新增债券'!M81+'2019年第二批自治区'!M81+'2019年第三批自治区'!M81+'2020年提前批资金'!M81</f>
        <v>821</v>
      </c>
      <c r="N81" s="29">
        <f>'2019年第二批中央资金'!N81+'2019年政府新增债券'!N81+'2019年第二批自治区'!N81+'2019年第三批自治区'!N81+'2020年提前批资金'!N81</f>
        <v>975.8</v>
      </c>
      <c r="O81" s="29">
        <f>'2019年第二批中央资金'!O81+'2019年政府新增债券'!O81+'2019年第二批自治区'!O81+'2019年第三批自治区'!O81+'2020年提前批资金'!O81</f>
        <v>0</v>
      </c>
      <c r="P81" s="29">
        <f>'2019年第二批中央资金'!P81+'2019年政府新增债券'!P81+'2019年第二批自治区'!P81+'2019年第三批自治区'!P81+'2020年提前批资金'!P81</f>
        <v>1595.236</v>
      </c>
      <c r="Q81" s="30">
        <f t="shared" si="6"/>
        <v>0.887820569902048</v>
      </c>
      <c r="R81" s="29">
        <f>'2019年第二批中央资金'!R81+'2019年政府新增债券'!R81+'2019年第二批自治区'!R81+'2019年第三批自治区'!R81+'2020年提前批资金'!R81</f>
        <v>1595.236</v>
      </c>
      <c r="S81" s="30">
        <f t="shared" si="7"/>
        <v>0.887820569902048</v>
      </c>
      <c r="T81" s="29">
        <f>'2019年第二批中央资金'!T81+'2019年政府新增债券'!T81+'2019年第二批自治区'!T81+'2019年第三批自治区'!T81+'2020年提前批资金'!T81</f>
        <v>24</v>
      </c>
      <c r="U81" s="29">
        <f>'2019年第二批中央资金'!U81+'2019年政府新增债券'!U81+'2019年第二批自治区'!U81+'2019年第三批自治区'!U81+'2020年提前批资金'!U81</f>
        <v>6</v>
      </c>
      <c r="V81" s="29">
        <f>'2019年第二批中央资金'!V81+'2019年政府新增债券'!V81+'2019年第二批自治区'!V81+'2019年第三批自治区'!V81+'2020年提前批资金'!V81</f>
        <v>0</v>
      </c>
      <c r="W81" s="29">
        <f>'2019年第二批中央资金'!W81+'2019年政府新增债券'!W81+'2019年第二批自治区'!W81+'2019年第三批自治区'!W81+'2020年提前批资金'!W81</f>
        <v>18</v>
      </c>
      <c r="X81" s="29">
        <f>'2019年第二批中央资金'!X81+'2019年政府新增债券'!X81+'2019年第二批自治区'!X81+'2019年第三批自治区'!X81+'2020年提前批资金'!X81</f>
        <v>8195</v>
      </c>
      <c r="Y81" s="29">
        <f>'2019年第二批中央资金'!Y81+'2019年政府新增债券'!Y81+'2019年第二批自治区'!Y81+'2019年第三批自治区'!Y81+'2020年提前批资金'!Y81</f>
        <v>28606</v>
      </c>
      <c r="Z81" s="22">
        <f>'2019年第二批自治区'!Z81+'2019年第三批自治区'!Z81+'2019年政府新增债券'!Z81+'2020年提前批资金'!Z81</f>
        <v>0</v>
      </c>
    </row>
    <row r="82" s="12" customFormat="1" ht="24" customHeight="1" spans="1:26">
      <c r="A82" s="36"/>
      <c r="B82" s="49" t="s">
        <v>48</v>
      </c>
      <c r="C82" s="29">
        <f>'2019年第二批中央资金'!C82+'2019年政府新增债券'!C82+'2019年第二批自治区'!C82+'2019年第三批自治区'!C82+'2020年提前批资金'!C82</f>
        <v>4</v>
      </c>
      <c r="D82" s="29">
        <f>'2019年第二批中央资金'!D82+'2019年政府新增债券'!D82+'2019年第二批自治区'!D82+'2019年第三批自治区'!D82+'2020年提前批资金'!D82</f>
        <v>141</v>
      </c>
      <c r="E82" s="29">
        <f>'2019年第二批中央资金'!E82+'2019年政府新增债券'!E82+'2019年第二批自治区'!E82+'2019年第三批自治区'!E82+'2020年提前批资金'!E82</f>
        <v>4</v>
      </c>
      <c r="F82" s="29">
        <f>'2019年第二批中央资金'!F82+'2019年政府新增债券'!F82+'2019年第二批自治区'!F82+'2019年第三批自治区'!F82+'2020年提前批资金'!F82</f>
        <v>141</v>
      </c>
      <c r="G82" s="30">
        <f t="shared" si="4"/>
        <v>1</v>
      </c>
      <c r="H82" s="29">
        <f>'2019年第二批中央资金'!H82+'2019年政府新增债券'!H82+'2019年第二批自治区'!H82+'2019年第三批自治区'!H82+'2020年提前批资金'!H82</f>
        <v>0</v>
      </c>
      <c r="I82" s="29">
        <f>'2019年第二批中央资金'!I82+'2019年政府新增债券'!I82+'2019年第二批自治区'!I82+'2019年第三批自治区'!I82+'2020年提前批资金'!I82</f>
        <v>16</v>
      </c>
      <c r="J82" s="30">
        <f t="shared" si="5"/>
        <v>0</v>
      </c>
      <c r="K82" s="29">
        <f>'2019年第二批中央资金'!K82+'2019年政府新增债券'!K82+'2019年第二批自治区'!K82+'2019年第三批自治区'!K82+'2020年提前批资金'!K82</f>
        <v>583</v>
      </c>
      <c r="L82" s="29">
        <f>'2019年第二批中央资金'!L82+'2019年政府新增债券'!L82+'2019年第二批自治区'!L82+'2019年第三批自治区'!L82+'2020年提前批资金'!L82</f>
        <v>351</v>
      </c>
      <c r="M82" s="29">
        <f>'2019年第二批中央资金'!M82+'2019年政府新增债券'!M82+'2019年第二批自治区'!M82+'2019年第三批自治区'!M82+'2020年提前批资金'!M82</f>
        <v>0</v>
      </c>
      <c r="N82" s="29">
        <f>'2019年第二批中央资金'!N82+'2019年政府新增债券'!N82+'2019年第二批自治区'!N82+'2019年第三批自治区'!N82+'2020年提前批资金'!N82</f>
        <v>351</v>
      </c>
      <c r="O82" s="29">
        <f>'2019年第二批中央资金'!O82+'2019年政府新增债券'!O82+'2019年第二批自治区'!O82+'2019年第三批自治区'!O82+'2020年提前批资金'!O82</f>
        <v>232</v>
      </c>
      <c r="P82" s="29">
        <f>'2019年第二批中央资金'!P82+'2019年政府新增债券'!P82+'2019年第二批自治区'!P82+'2019年第三批自治区'!P82+'2020年提前批资金'!P82</f>
        <v>464</v>
      </c>
      <c r="Q82" s="30">
        <f t="shared" si="6"/>
        <v>0.795883361921098</v>
      </c>
      <c r="R82" s="29">
        <f>'2019年第二批中央资金'!R82+'2019年政府新增债券'!R82+'2019年第二批自治区'!R82+'2019年第三批自治区'!R82+'2020年提前批资金'!R82</f>
        <v>336</v>
      </c>
      <c r="S82" s="30">
        <f t="shared" si="7"/>
        <v>0.957264957264957</v>
      </c>
      <c r="T82" s="29">
        <f>'2019年第二批中央资金'!T82+'2019年政府新增债券'!T82+'2019年第二批自治区'!T82+'2019年第三批自治区'!T82+'2020年提前批资金'!T82</f>
        <v>4</v>
      </c>
      <c r="U82" s="29">
        <f>'2019年第二批中央资金'!U82+'2019年政府新增债券'!U82+'2019年第二批自治区'!U82+'2019年第三批自治区'!U82+'2020年提前批资金'!U82</f>
        <v>0</v>
      </c>
      <c r="V82" s="29">
        <f>'2019年第二批中央资金'!V82+'2019年政府新增债券'!V82+'2019年第二批自治区'!V82+'2019年第三批自治区'!V82+'2020年提前批资金'!V82</f>
        <v>0</v>
      </c>
      <c r="W82" s="29">
        <f>'2019年第二批中央资金'!W82+'2019年政府新增债券'!W82+'2019年第二批自治区'!W82+'2019年第三批自治区'!W82+'2020年提前批资金'!W82</f>
        <v>4</v>
      </c>
      <c r="X82" s="29">
        <f>'2019年第二批中央资金'!X82+'2019年政府新增债券'!X82+'2019年第二批自治区'!X82+'2019年第三批自治区'!X82+'2020年提前批资金'!X82</f>
        <v>1320</v>
      </c>
      <c r="Y82" s="29">
        <f>'2019年第二批中央资金'!Y82+'2019年政府新增债券'!Y82+'2019年第二批自治区'!Y82+'2019年第三批自治区'!Y82+'2020年提前批资金'!Y82</f>
        <v>4499</v>
      </c>
      <c r="Z82" s="22">
        <f>'2019年第二批自治区'!Z82+'2019年第三批自治区'!Z82+'2019年政府新增债券'!Z82+'2020年提前批资金'!Z82</f>
        <v>0</v>
      </c>
    </row>
    <row r="83" s="8" customFormat="1" ht="24" customHeight="1" spans="1:26">
      <c r="A83" s="36"/>
      <c r="B83" s="50" t="s">
        <v>49</v>
      </c>
      <c r="C83" s="29">
        <f>'2019年第二批中央资金'!C83+'2019年政府新增债券'!C83+'2019年第二批自治区'!C83+'2019年第三批自治区'!C83+'2020年提前批资金'!C83</f>
        <v>6</v>
      </c>
      <c r="D83" s="29">
        <f>'2019年第二批中央资金'!D83+'2019年政府新增债券'!D83+'2019年第二批自治区'!D83+'2019年第三批自治区'!D83+'2020年提前批资金'!D83</f>
        <v>0</v>
      </c>
      <c r="E83" s="29">
        <f>'2019年第二批中央资金'!E83+'2019年政府新增债券'!E83+'2019年第二批自治区'!E83+'2019年第三批自治区'!E83+'2020年提前批资金'!E83</f>
        <v>6</v>
      </c>
      <c r="F83" s="29">
        <f>'2019年第二批中央资金'!F83+'2019年政府新增债券'!F83+'2019年第二批自治区'!F83+'2019年第三批自治区'!F83+'2020年提前批资金'!F83</f>
        <v>0</v>
      </c>
      <c r="G83" s="30">
        <f t="shared" si="4"/>
        <v>1</v>
      </c>
      <c r="H83" s="29">
        <f>'2019年第二批中央资金'!H83+'2019年政府新增债券'!H83+'2019年第二批自治区'!H83+'2019年第三批自治区'!H83+'2020年提前批资金'!H83</f>
        <v>1</v>
      </c>
      <c r="I83" s="29">
        <f>'2019年第二批中央资金'!I83+'2019年政府新增债券'!I83+'2019年第二批自治区'!I83+'2019年第三批自治区'!I83+'2020年提前批资金'!I83</f>
        <v>0</v>
      </c>
      <c r="J83" s="30">
        <f t="shared" si="5"/>
        <v>0.166666666666667</v>
      </c>
      <c r="K83" s="29">
        <f>'2019年第二批中央资金'!K83+'2019年政府新增债券'!K83+'2019年第二批自治区'!K83+'2019年第三批自治区'!K83+'2020年提前批资金'!K83</f>
        <v>807.2</v>
      </c>
      <c r="L83" s="29">
        <f>'2019年第二批中央资金'!L83+'2019年政府新增债券'!L83+'2019年第二批自治区'!L83+'2019年第三批自治区'!L83+'2020年提前批资金'!L83</f>
        <v>807.2</v>
      </c>
      <c r="M83" s="29">
        <f>'2019年第二批中央资金'!M83+'2019年政府新增债券'!M83+'2019年第二批自治区'!M83+'2019年第三批自治区'!M83+'2020年提前批资金'!M83</f>
        <v>325</v>
      </c>
      <c r="N83" s="29">
        <f>'2019年第二批中央资金'!N83+'2019年政府新增债券'!N83+'2019年第二批自治区'!N83+'2019年第三批自治区'!N83+'2020年提前批资金'!N83</f>
        <v>482.2</v>
      </c>
      <c r="O83" s="29">
        <f>'2019年第二批中央资金'!O83+'2019年政府新增债券'!O83+'2019年第二批自治区'!O83+'2019年第三批自治区'!O83+'2020年提前批资金'!O83</f>
        <v>0</v>
      </c>
      <c r="P83" s="29">
        <f>'2019年第二批中央资金'!P83+'2019年政府新增债券'!P83+'2019年第二批自治区'!P83+'2019年第三批自治区'!P83+'2020年提前批资金'!P83</f>
        <v>655.45</v>
      </c>
      <c r="Q83" s="30">
        <f t="shared" si="6"/>
        <v>0.812004459861249</v>
      </c>
      <c r="R83" s="29">
        <f>'2019年第二批中央资金'!R83+'2019年政府新增债券'!R83+'2019年第二批自治区'!R83+'2019年第三批自治区'!R83+'2020年提前批资金'!R83</f>
        <v>655.45</v>
      </c>
      <c r="S83" s="30">
        <f t="shared" si="7"/>
        <v>0.812004459861249</v>
      </c>
      <c r="T83" s="29">
        <f>'2019年第二批中央资金'!T83+'2019年政府新增债券'!T83+'2019年第二批自治区'!T83+'2019年第三批自治区'!T83+'2020年提前批资金'!T83</f>
        <v>39</v>
      </c>
      <c r="U83" s="29">
        <f>'2019年第二批中央资金'!U83+'2019年政府新增债券'!U83+'2019年第二批自治区'!U83+'2019年第三批自治区'!U83+'2020年提前批资金'!U83</f>
        <v>35</v>
      </c>
      <c r="V83" s="29">
        <f>'2019年第二批中央资金'!V83+'2019年政府新增债券'!V83+'2019年第二批自治区'!V83+'2019年第三批自治区'!V83+'2020年提前批资金'!V83</f>
        <v>0</v>
      </c>
      <c r="W83" s="29">
        <f>'2019年第二批中央资金'!W83+'2019年政府新增债券'!W83+'2019年第二批自治区'!W83+'2019年第三批自治区'!W83+'2020年提前批资金'!W83</f>
        <v>4</v>
      </c>
      <c r="X83" s="29">
        <f>'2019年第二批中央资金'!X83+'2019年政府新增债券'!X83+'2019年第二批自治区'!X83+'2019年第三批自治区'!X83+'2020年提前批资金'!X83</f>
        <v>13485</v>
      </c>
      <c r="Y83" s="29">
        <f>'2019年第二批中央资金'!Y83+'2019年政府新增债券'!Y83+'2019年第二批自治区'!Y83+'2019年第三批自治区'!Y83+'2020年提前批资金'!Y83</f>
        <v>52603</v>
      </c>
      <c r="Z83" s="22">
        <f>'2019年第二批自治区'!Z83+'2019年第三批自治区'!Z83+'2019年政府新增债券'!Z83+'2020年提前批资金'!Z83</f>
        <v>0</v>
      </c>
    </row>
    <row r="84" s="8" customFormat="1" ht="24" customHeight="1" spans="1:26">
      <c r="A84" s="36"/>
      <c r="B84" s="51" t="s">
        <v>50</v>
      </c>
      <c r="C84" s="29">
        <f>'2019年第二批中央资金'!C84+'2019年政府新增债券'!C84+'2019年第二批自治区'!C84+'2019年第三批自治区'!C84+'2020年提前批资金'!C84</f>
        <v>43</v>
      </c>
      <c r="D84" s="29">
        <f>'2019年第二批中央资金'!D84+'2019年政府新增债券'!D84+'2019年第二批自治区'!D84+'2019年第三批自治区'!D84+'2020年提前批资金'!D84</f>
        <v>0</v>
      </c>
      <c r="E84" s="29">
        <f>'2019年第二批中央资金'!E84+'2019年政府新增债券'!E84+'2019年第二批自治区'!E84+'2019年第三批自治区'!E84+'2020年提前批资金'!E84</f>
        <v>43</v>
      </c>
      <c r="F84" s="29">
        <f>'2019年第二批中央资金'!F84+'2019年政府新增债券'!F84+'2019年第二批自治区'!F84+'2019年第三批自治区'!F84+'2020年提前批资金'!F84</f>
        <v>0</v>
      </c>
      <c r="G84" s="30">
        <f t="shared" si="4"/>
        <v>1</v>
      </c>
      <c r="H84" s="29">
        <f>'2019年第二批中央资金'!H84+'2019年政府新增债券'!H84+'2019年第二批自治区'!H84+'2019年第三批自治区'!H84+'2020年提前批资金'!H84</f>
        <v>35</v>
      </c>
      <c r="I84" s="29">
        <f>'2019年第二批中央资金'!I84+'2019年政府新增债券'!I84+'2019年第二批自治区'!I84+'2019年第三批自治区'!I84+'2020年提前批资金'!I84</f>
        <v>0</v>
      </c>
      <c r="J84" s="30">
        <f t="shared" si="5"/>
        <v>0.813953488372093</v>
      </c>
      <c r="K84" s="29">
        <f>'2019年第二批中央资金'!K84+'2019年政府新增债券'!K84+'2019年第二批自治区'!K84+'2019年第三批自治区'!K84+'2020年提前批资金'!K84</f>
        <v>1373</v>
      </c>
      <c r="L84" s="29">
        <f>'2019年第二批中央资金'!L84+'2019年政府新增债券'!L84+'2019年第二批自治区'!L84+'2019年第三批自治区'!L84+'2020年提前批资金'!L84</f>
        <v>812</v>
      </c>
      <c r="M84" s="29">
        <f>'2019年第二批中央资金'!M84+'2019年政府新增债券'!M84+'2019年第二批自治区'!M84+'2019年第三批自治区'!M84+'2020年提前批资金'!M84</f>
        <v>688</v>
      </c>
      <c r="N84" s="29">
        <f>'2019年第二批中央资金'!N84+'2019年政府新增债券'!N84+'2019年第二批自治区'!N84+'2019年第三批自治区'!N84+'2020年提前批资金'!N84</f>
        <v>124</v>
      </c>
      <c r="O84" s="29">
        <f>'2019年第二批中央资金'!O84+'2019年政府新增债券'!O84+'2019年第二批自治区'!O84+'2019年第三批自治区'!O84+'2020年提前批资金'!O84</f>
        <v>561</v>
      </c>
      <c r="P84" s="29">
        <f>'2019年第二批中央资金'!P84+'2019年政府新增债券'!P84+'2019年第二批自治区'!P84+'2019年第三批自治区'!P84+'2020年提前批资金'!P84</f>
        <v>786.68</v>
      </c>
      <c r="Q84" s="30">
        <f t="shared" si="6"/>
        <v>0.572964311726147</v>
      </c>
      <c r="R84" s="29">
        <f>'2019年第二批中央资金'!R84+'2019年政府新增债券'!R84+'2019年第二批自治区'!R84+'2019年第三批自治区'!R84+'2020年提前批资金'!R84</f>
        <v>786.68</v>
      </c>
      <c r="S84" s="30">
        <f t="shared" si="7"/>
        <v>0.968817733990148</v>
      </c>
      <c r="T84" s="29">
        <f>'2019年第二批中央资金'!T84+'2019年政府新增债券'!T84+'2019年第二批自治区'!T84+'2019年第三批自治区'!T84+'2020年提前批资金'!T84</f>
        <v>29</v>
      </c>
      <c r="U84" s="29">
        <f>'2019年第二批中央资金'!U84+'2019年政府新增债券'!U84+'2019年第二批自治区'!U84+'2019年第三批自治区'!U84+'2020年提前批资金'!U84</f>
        <v>25</v>
      </c>
      <c r="V84" s="29">
        <f>'2019年第二批中央资金'!V84+'2019年政府新增债券'!V84+'2019年第二批自治区'!V84+'2019年第三批自治区'!V84+'2020年提前批资金'!V84</f>
        <v>0</v>
      </c>
      <c r="W84" s="29">
        <f>'2019年第二批中央资金'!W84+'2019年政府新增债券'!W84+'2019年第二批自治区'!W84+'2019年第三批自治区'!W84+'2020年提前批资金'!W84</f>
        <v>4</v>
      </c>
      <c r="X84" s="29">
        <f>'2019年第二批中央资金'!X84+'2019年政府新增债券'!X84+'2019年第二批自治区'!X84+'2019年第三批自治区'!X84+'2020年提前批资金'!X84</f>
        <v>12631</v>
      </c>
      <c r="Y84" s="29">
        <f>'2019年第二批中央资金'!Y84+'2019年政府新增债券'!Y84+'2019年第二批自治区'!Y84+'2019年第三批自治区'!Y84+'2020年提前批资金'!Y84</f>
        <v>44595</v>
      </c>
      <c r="Z84" s="22">
        <f>'2019年第二批自治区'!Z84+'2019年第三批自治区'!Z84+'2019年政府新增债券'!Z84+'2020年提前批资金'!Z84</f>
        <v>0</v>
      </c>
    </row>
    <row r="85" s="9" customFormat="1" customHeight="1" spans="1:26">
      <c r="A85" s="33" t="s">
        <v>76</v>
      </c>
      <c r="B85" s="34" t="s">
        <v>25</v>
      </c>
      <c r="C85" s="25">
        <f>'2019年第二批中央资金'!C85+'2019年政府新增债券'!C85+'2019年第二批自治区'!C85+'2019年第三批自治区'!C85+'2020年提前批资金'!C85</f>
        <v>44</v>
      </c>
      <c r="D85" s="25">
        <f>'2019年第二批中央资金'!D85+'2019年政府新增债券'!D85+'2019年第二批自治区'!D85+'2019年第三批自治区'!D85+'2020年提前批资金'!D85</f>
        <v>141.772</v>
      </c>
      <c r="E85" s="25">
        <f>'2019年第二批中央资金'!E85+'2019年政府新增债券'!E85+'2019年第二批自治区'!E85+'2019年第三批自治区'!E85+'2020年提前批资金'!E85</f>
        <v>44</v>
      </c>
      <c r="F85" s="25">
        <f>'2019年第二批中央资金'!F85+'2019年政府新增债券'!F85+'2019年第二批自治区'!F85+'2019年第三批自治区'!F85+'2020年提前批资金'!F85</f>
        <v>141.772</v>
      </c>
      <c r="G85" s="26">
        <f t="shared" si="4"/>
        <v>1</v>
      </c>
      <c r="H85" s="25">
        <f>'2019年第二批中央资金'!H85+'2019年政府新增债券'!H85+'2019年第二批自治区'!H85+'2019年第三批自治区'!H85+'2020年提前批资金'!H85</f>
        <v>39</v>
      </c>
      <c r="I85" s="25">
        <f>'2019年第二批中央资金'!I85+'2019年政府新增债券'!I85+'2019年第二批自治区'!I85+'2019年第三批自治区'!I85+'2020年提前批资金'!I85</f>
        <v>46.172</v>
      </c>
      <c r="J85" s="26">
        <f t="shared" si="5"/>
        <v>0.886363636363636</v>
      </c>
      <c r="K85" s="25">
        <f>'2019年第二批中央资金'!K85+'2019年政府新增债券'!K85+'2019年第二批自治区'!K85+'2019年第三批自治区'!K85+'2020年提前批资金'!K85</f>
        <v>1930.0155</v>
      </c>
      <c r="L85" s="25">
        <f>'2019年第二批中央资金'!L85+'2019年政府新增债券'!L85+'2019年第二批自治区'!L85+'2019年第三批自治区'!L85+'2020年提前批资金'!L85</f>
        <v>1930.0155</v>
      </c>
      <c r="M85" s="25">
        <f>'2019年第二批中央资金'!M85+'2019年政府新增债券'!M85+'2019年第二批自治区'!M85+'2019年第三批自治区'!M85+'2020年提前批资金'!M85</f>
        <v>1285.365</v>
      </c>
      <c r="N85" s="25">
        <f>'2019年第二批中央资金'!N85+'2019年政府新增债券'!N85+'2019年第二批自治区'!N85+'2019年第三批自治区'!N85+'2020年提前批资金'!N85</f>
        <v>644.6505</v>
      </c>
      <c r="O85" s="25">
        <f>'2019年第二批中央资金'!O85+'2019年政府新增债券'!O85+'2019年第二批自治区'!O85+'2019年第三批自治区'!O85+'2020年提前批资金'!O85</f>
        <v>0</v>
      </c>
      <c r="P85" s="25">
        <f>'2019年第二批中央资金'!P85+'2019年政府新增债券'!P85+'2019年第二批自治区'!P85+'2019年第三批自治区'!P85+'2020年提前批资金'!P85</f>
        <v>1640.4855</v>
      </c>
      <c r="Q85" s="26">
        <f t="shared" si="6"/>
        <v>0.849985660736921</v>
      </c>
      <c r="R85" s="25">
        <f>'2019年第二批中央资金'!R85+'2019年政府新增债券'!R85+'2019年第二批自治区'!R85+'2019年第三批自治区'!R85+'2020年提前批资金'!R85</f>
        <v>1640.4855</v>
      </c>
      <c r="S85" s="26">
        <f t="shared" si="7"/>
        <v>0.849985660736921</v>
      </c>
      <c r="T85" s="25">
        <f>'2019年第二批中央资金'!T85+'2019年政府新增债券'!T85+'2019年第二批自治区'!T85+'2019年第三批自治区'!T85+'2020年提前批资金'!T85</f>
        <v>28</v>
      </c>
      <c r="U85" s="25">
        <f>'2019年第二批中央资金'!U85+'2019年政府新增债券'!U85+'2019年第二批自治区'!U85+'2019年第三批自治区'!U85+'2020年提前批资金'!U85</f>
        <v>28</v>
      </c>
      <c r="V85" s="25">
        <f>'2019年第二批中央资金'!V85+'2019年政府新增债券'!V85+'2019年第二批自治区'!V85+'2019年第三批自治区'!V85+'2020年提前批资金'!V85</f>
        <v>0</v>
      </c>
      <c r="W85" s="25">
        <f>'2019年第二批中央资金'!W85+'2019年政府新增债券'!W85+'2019年第二批自治区'!W85+'2019年第三批自治区'!W85+'2020年提前批资金'!W85</f>
        <v>0</v>
      </c>
      <c r="X85" s="25">
        <f>'2019年第二批中央资金'!X85+'2019年政府新增债券'!X85+'2019年第二批自治区'!X85+'2019年第三批自治区'!X85+'2020年提前批资金'!X85</f>
        <v>6465</v>
      </c>
      <c r="Y85" s="25">
        <f>'2019年第二批中央资金'!Y85+'2019年政府新增债券'!Y85+'2019年第二批自治区'!Y85+'2019年第三批自治区'!Y85+'2020年提前批资金'!Y85</f>
        <v>23115</v>
      </c>
      <c r="Z85" s="48">
        <f>'2019年第二批自治区'!Z85+'2019年第三批自治区'!Z85+'2019年政府新增债券'!Z85+'2020年提前批资金'!Z85</f>
        <v>0</v>
      </c>
    </row>
    <row r="86" s="7" customFormat="1" customHeight="1" spans="1:26">
      <c r="A86" s="35"/>
      <c r="B86" s="28" t="s">
        <v>52</v>
      </c>
      <c r="C86" s="29">
        <f>'2019年第二批中央资金'!C86+'2019年政府新增债券'!C86+'2019年第二批自治区'!C86+'2019年第三批自治区'!C86+'2020年提前批资金'!C86</f>
        <v>5</v>
      </c>
      <c r="D86" s="29">
        <f>'2019年第二批中央资金'!D86+'2019年政府新增债券'!D86+'2019年第二批自治区'!D86+'2019年第三批自治区'!D86+'2020年提前批资金'!D86</f>
        <v>4.592</v>
      </c>
      <c r="E86" s="29">
        <f>'2019年第二批中央资金'!E86+'2019年政府新增债券'!E86+'2019年第二批自治区'!E86+'2019年第三批自治区'!E86+'2020年提前批资金'!E86</f>
        <v>5</v>
      </c>
      <c r="F86" s="29">
        <f>'2019年第二批中央资金'!F86+'2019年政府新增债券'!F86+'2019年第二批自治区'!F86+'2019年第三批自治区'!F86+'2020年提前批资金'!F86</f>
        <v>4.592</v>
      </c>
      <c r="G86" s="30">
        <f t="shared" si="4"/>
        <v>1</v>
      </c>
      <c r="H86" s="29">
        <f>'2019年第二批中央资金'!H86+'2019年政府新增债券'!H86+'2019年第二批自治区'!H86+'2019年第三批自治区'!H86+'2020年提前批资金'!H86</f>
        <v>5</v>
      </c>
      <c r="I86" s="29">
        <f>'2019年第二批中央资金'!I86+'2019年政府新增债券'!I86+'2019年第二批自治区'!I86+'2019年第三批自治区'!I86+'2020年提前批资金'!I86</f>
        <v>4.592</v>
      </c>
      <c r="J86" s="30">
        <f t="shared" si="5"/>
        <v>1</v>
      </c>
      <c r="K86" s="29">
        <f>'2019年第二批中央资金'!K86+'2019年政府新增债券'!K86+'2019年第二批自治区'!K86+'2019年第三批自治区'!K86+'2020年提前批资金'!K86</f>
        <v>219.156</v>
      </c>
      <c r="L86" s="29">
        <f>'2019年第二批中央资金'!L86+'2019年政府新增债券'!L86+'2019年第二批自治区'!L86+'2019年第三批自治区'!L86+'2020年提前批资金'!L86</f>
        <v>219.156</v>
      </c>
      <c r="M86" s="29">
        <f>'2019年第二批中央资金'!M86+'2019年政府新增债券'!M86+'2019年第二批自治区'!M86+'2019年第三批自治区'!M86+'2020年提前批资金'!M86</f>
        <v>189.801</v>
      </c>
      <c r="N86" s="29">
        <f>'2019年第二批中央资金'!N86+'2019年政府新增债券'!N86+'2019年第二批自治区'!N86+'2019年第三批自治区'!N86+'2020年提前批资金'!N86</f>
        <v>29.355</v>
      </c>
      <c r="O86" s="29">
        <f>'2019年第二批中央资金'!O86+'2019年政府新增债券'!O86+'2019年第二批自治区'!O86+'2019年第三批自治区'!O86+'2020年提前批资金'!O86</f>
        <v>0</v>
      </c>
      <c r="P86" s="29">
        <f>'2019年第二批中央资金'!P86+'2019年政府新增债券'!P86+'2019年第二批自治区'!P86+'2019年第三批自治区'!P86+'2020年提前批资金'!P86</f>
        <v>213.126</v>
      </c>
      <c r="Q86" s="30">
        <f t="shared" si="6"/>
        <v>0.972485352899305</v>
      </c>
      <c r="R86" s="29">
        <f>'2019年第二批中央资金'!R86+'2019年政府新增债券'!R86+'2019年第二批自治区'!R86+'2019年第三批自治区'!R86+'2020年提前批资金'!R86</f>
        <v>213.126</v>
      </c>
      <c r="S86" s="30">
        <f t="shared" si="7"/>
        <v>0.972485352899305</v>
      </c>
      <c r="T86" s="29">
        <f>'2019年第二批中央资金'!T86+'2019年政府新增债券'!T86+'2019年第二批自治区'!T86+'2019年第三批自治区'!T86+'2020年提前批资金'!T86</f>
        <v>5</v>
      </c>
      <c r="U86" s="29">
        <f>'2019年第二批中央资金'!U86+'2019年政府新增债券'!U86+'2019年第二批自治区'!U86+'2019年第三批自治区'!U86+'2020年提前批资金'!U86</f>
        <v>5</v>
      </c>
      <c r="V86" s="29">
        <f>'2019年第二批中央资金'!V86+'2019年政府新增债券'!V86+'2019年第二批自治区'!V86+'2019年第三批自治区'!V86+'2020年提前批资金'!V86</f>
        <v>0</v>
      </c>
      <c r="W86" s="29">
        <f>'2019年第二批中央资金'!W86+'2019年政府新增债券'!W86+'2019年第二批自治区'!W86+'2019年第三批自治区'!W86+'2020年提前批资金'!W86</f>
        <v>0</v>
      </c>
      <c r="X86" s="29">
        <f>'2019年第二批中央资金'!X86+'2019年政府新增债券'!X86+'2019年第二批自治区'!X86+'2019年第三批自治区'!X86+'2020年提前批资金'!X86</f>
        <v>1636</v>
      </c>
      <c r="Y86" s="29">
        <f>'2019年第二批中央资金'!Y86+'2019年政府新增债券'!Y86+'2019年第二批自治区'!Y86+'2019年第三批自治区'!Y86+'2020年提前批资金'!Y86</f>
        <v>5753</v>
      </c>
      <c r="Z86" s="22">
        <f>'2019年第二批自治区'!Z86+'2019年第三批自治区'!Z86+'2019年政府新增债券'!Z86+'2020年提前批资金'!Z86</f>
        <v>0</v>
      </c>
    </row>
    <row r="87" s="8" customFormat="1" ht="18" customHeight="1" spans="1:26">
      <c r="A87" s="37"/>
      <c r="B87" s="28" t="s">
        <v>79</v>
      </c>
      <c r="C87" s="29">
        <f>'2019年第二批中央资金'!C87+'2019年政府新增债券'!C87+'2019年第二批自治区'!C87+'2019年第三批自治区'!C87+'2020年提前批资金'!C87</f>
        <v>1</v>
      </c>
      <c r="D87" s="29">
        <f>'2019年第二批中央资金'!D87+'2019年政府新增债券'!D87+'2019年第二批自治区'!D87+'2019年第三批自治区'!D87+'2020年提前批资金'!D87</f>
        <v>1.351</v>
      </c>
      <c r="E87" s="29">
        <f>'2019年第二批中央资金'!E87+'2019年政府新增债券'!E87+'2019年第二批自治区'!E87+'2019年第三批自治区'!E87+'2020年提前批资金'!E87</f>
        <v>1</v>
      </c>
      <c r="F87" s="29">
        <f>'2019年第二批中央资金'!F87+'2019年政府新增债券'!F87+'2019年第二批自治区'!F87+'2019年第三批自治区'!F87+'2020年提前批资金'!F87</f>
        <v>1.351</v>
      </c>
      <c r="G87" s="30">
        <f t="shared" si="4"/>
        <v>1</v>
      </c>
      <c r="H87" s="29">
        <f>'2019年第二批中央资金'!H87+'2019年政府新增债券'!H87+'2019年第二批自治区'!H87+'2019年第三批自治区'!H87+'2020年提前批资金'!H87</f>
        <v>1</v>
      </c>
      <c r="I87" s="29">
        <f>'2019年第二批中央资金'!I87+'2019年政府新增债券'!I87+'2019年第二批自治区'!I87+'2019年第三批自治区'!I87+'2020年提前批资金'!I87</f>
        <v>1.351</v>
      </c>
      <c r="J87" s="30">
        <f t="shared" si="5"/>
        <v>1</v>
      </c>
      <c r="K87" s="29">
        <f>'2019年第二批中央资金'!K87+'2019年政府新增债券'!K87+'2019年第二批自治区'!K87+'2019年第三批自治区'!K87+'2020年提前批资金'!K87</f>
        <v>29.355</v>
      </c>
      <c r="L87" s="29">
        <f>'2019年第二批中央资金'!L87+'2019年政府新增债券'!L87+'2019年第二批自治区'!L87+'2019年第三批自治区'!L87+'2020年提前批资金'!L87</f>
        <v>29.355</v>
      </c>
      <c r="M87" s="29">
        <f>'2019年第二批中央资金'!M87+'2019年政府新增债券'!M87+'2019年第二批自治区'!M87+'2019年第三批自治区'!M87+'2020年提前批资金'!M87</f>
        <v>0</v>
      </c>
      <c r="N87" s="29">
        <f>'2019年第二批中央资金'!N87+'2019年政府新增债券'!N87+'2019年第二批自治区'!N87+'2019年第三批自治区'!N87+'2020年提前批资金'!N87</f>
        <v>29.355</v>
      </c>
      <c r="O87" s="29">
        <f>'2019年第二批中央资金'!O87+'2019年政府新增债券'!O87+'2019年第二批自治区'!O87+'2019年第三批自治区'!O87+'2020年提前批资金'!O87</f>
        <v>0</v>
      </c>
      <c r="P87" s="29">
        <f>'2019年第二批中央资金'!P87+'2019年政府新增债券'!P87+'2019年第二批自治区'!P87+'2019年第三批自治区'!P87+'2020年提前批资金'!P87</f>
        <v>29.355</v>
      </c>
      <c r="Q87" s="30">
        <f t="shared" si="6"/>
        <v>1</v>
      </c>
      <c r="R87" s="29">
        <f>'2019年第二批中央资金'!R87+'2019年政府新增债券'!R87+'2019年第二批自治区'!R87+'2019年第三批自治区'!R87+'2020年提前批资金'!R87</f>
        <v>29.355</v>
      </c>
      <c r="S87" s="30">
        <f t="shared" si="7"/>
        <v>1</v>
      </c>
      <c r="T87" s="29">
        <f>'2019年第二批中央资金'!T87+'2019年政府新增债券'!T87+'2019年第二批自治区'!T87+'2019年第三批自治区'!T87+'2020年提前批资金'!T87</f>
        <v>1</v>
      </c>
      <c r="U87" s="29">
        <f>'2019年第二批中央资金'!U87+'2019年政府新增债券'!U87+'2019年第二批自治区'!U87+'2019年第三批自治区'!U87+'2020年提前批资金'!U87</f>
        <v>1</v>
      </c>
      <c r="V87" s="29">
        <f>'2019年第二批中央资金'!V87+'2019年政府新增债券'!V87+'2019年第二批自治区'!V87+'2019年第三批自治区'!V87+'2020年提前批资金'!V87</f>
        <v>0</v>
      </c>
      <c r="W87" s="29">
        <f>'2019年第二批中央资金'!W87+'2019年政府新增债券'!W87+'2019年第二批自治区'!W87+'2019年第三批自治区'!W87+'2020年提前批资金'!W87</f>
        <v>0</v>
      </c>
      <c r="X87" s="29">
        <f>'2019年第二批中央资金'!X87+'2019年政府新增债券'!X87+'2019年第二批自治区'!X87+'2019年第三批自治区'!X87+'2020年提前批资金'!X87</f>
        <v>210</v>
      </c>
      <c r="Y87" s="29">
        <f>'2019年第二批中央资金'!Y87+'2019年政府新增债券'!Y87+'2019年第二批自治区'!Y87+'2019年第三批自治区'!Y87+'2020年提前批资金'!Y87</f>
        <v>795</v>
      </c>
      <c r="Z87" s="22">
        <f>'2019年第二批自治区'!Z87+'2019年第三批自治区'!Z87+'2019年政府新增债券'!Z87+'2020年提前批资金'!Z87</f>
        <v>0</v>
      </c>
    </row>
    <row r="88" s="8" customFormat="1" ht="24" customHeight="1" spans="1:26">
      <c r="A88" s="37"/>
      <c r="B88" s="28" t="s">
        <v>80</v>
      </c>
      <c r="C88" s="29">
        <f>'2019年第二批中央资金'!C88+'2019年政府新增债券'!C88+'2019年第二批自治区'!C88+'2019年第三批自治区'!C88+'2020年提前批资金'!C88</f>
        <v>4</v>
      </c>
      <c r="D88" s="29">
        <f>'2019年第二批中央资金'!D88+'2019年政府新增债券'!D88+'2019年第二批自治区'!D88+'2019年第三批自治区'!D88+'2020年提前批资金'!D88</f>
        <v>3.241</v>
      </c>
      <c r="E88" s="29">
        <f>'2019年第二批中央资金'!E88+'2019年政府新增债券'!E88+'2019年第二批自治区'!E88+'2019年第三批自治区'!E88+'2020年提前批资金'!E88</f>
        <v>4</v>
      </c>
      <c r="F88" s="29">
        <f>'2019年第二批中央资金'!F88+'2019年政府新增债券'!F88+'2019年第二批自治区'!F88+'2019年第三批自治区'!F88+'2020年提前批资金'!F88</f>
        <v>3.241</v>
      </c>
      <c r="G88" s="30">
        <f t="shared" si="4"/>
        <v>1</v>
      </c>
      <c r="H88" s="29">
        <f>'2019年第二批中央资金'!H88+'2019年政府新增债券'!H88+'2019年第二批自治区'!H88+'2019年第三批自治区'!H88+'2020年提前批资金'!H88</f>
        <v>4</v>
      </c>
      <c r="I88" s="29">
        <f>'2019年第二批中央资金'!I88+'2019年政府新增债券'!I88+'2019年第二批自治区'!I88+'2019年第三批自治区'!I88+'2020年提前批资金'!I88</f>
        <v>3.241</v>
      </c>
      <c r="J88" s="30">
        <f t="shared" si="5"/>
        <v>1</v>
      </c>
      <c r="K88" s="29">
        <f>'2019年第二批中央资金'!K88+'2019年政府新增债券'!K88+'2019年第二批自治区'!K88+'2019年第三批自治区'!K88+'2020年提前批资金'!K88</f>
        <v>189.801</v>
      </c>
      <c r="L88" s="29">
        <f>'2019年第二批中央资金'!L88+'2019年政府新增债券'!L88+'2019年第二批自治区'!L88+'2019年第三批自治区'!L88+'2020年提前批资金'!L88</f>
        <v>189.801</v>
      </c>
      <c r="M88" s="29">
        <f>'2019年第二批中央资金'!M88+'2019年政府新增债券'!M88+'2019年第二批自治区'!M88+'2019年第三批自治区'!M88+'2020年提前批资金'!M88</f>
        <v>189.801</v>
      </c>
      <c r="N88" s="29">
        <f>'2019年第二批中央资金'!N88+'2019年政府新增债券'!N88+'2019年第二批自治区'!N88+'2019年第三批自治区'!N88+'2020年提前批资金'!N88</f>
        <v>0</v>
      </c>
      <c r="O88" s="29">
        <f>'2019年第二批中央资金'!O88+'2019年政府新增债券'!O88+'2019年第二批自治区'!O88+'2019年第三批自治区'!O88+'2020年提前批资金'!O88</f>
        <v>0</v>
      </c>
      <c r="P88" s="29">
        <f>'2019年第二批中央资金'!P88+'2019年政府新增债券'!P88+'2019年第二批自治区'!P88+'2019年第三批自治区'!P88+'2020年提前批资金'!P88</f>
        <v>183.771</v>
      </c>
      <c r="Q88" s="30">
        <f t="shared" si="6"/>
        <v>0.968229882877329</v>
      </c>
      <c r="R88" s="29">
        <f>'2019年第二批中央资金'!R88+'2019年政府新增债券'!R88+'2019年第二批自治区'!R88+'2019年第三批自治区'!R88+'2020年提前批资金'!R88</f>
        <v>183.771</v>
      </c>
      <c r="S88" s="30">
        <f t="shared" si="7"/>
        <v>0.968229882877329</v>
      </c>
      <c r="T88" s="29">
        <f>'2019年第二批中央资金'!T88+'2019年政府新增债券'!T88+'2019年第二批自治区'!T88+'2019年第三批自治区'!T88+'2020年提前批资金'!T88</f>
        <v>4</v>
      </c>
      <c r="U88" s="29">
        <f>'2019年第二批中央资金'!U88+'2019年政府新增债券'!U88+'2019年第二批自治区'!U88+'2019年第三批自治区'!U88+'2020年提前批资金'!U88</f>
        <v>4</v>
      </c>
      <c r="V88" s="29">
        <f>'2019年第二批中央资金'!V88+'2019年政府新增债券'!V88+'2019年第二批自治区'!V88+'2019年第三批自治区'!V88+'2020年提前批资金'!V88</f>
        <v>0</v>
      </c>
      <c r="W88" s="29">
        <f>'2019年第二批中央资金'!W88+'2019年政府新增债券'!W88+'2019年第二批自治区'!W88+'2019年第三批自治区'!W88+'2020年提前批资金'!W88</f>
        <v>0</v>
      </c>
      <c r="X88" s="29">
        <f>'2019年第二批中央资金'!X88+'2019年政府新增债券'!X88+'2019年第二批自治区'!X88+'2019年第三批自治区'!X88+'2020年提前批资金'!X88</f>
        <v>1426</v>
      </c>
      <c r="Y88" s="29">
        <f>'2019年第二批中央资金'!Y88+'2019年政府新增债券'!Y88+'2019年第二批自治区'!Y88+'2019年第三批自治区'!Y88+'2020年提前批资金'!Y88</f>
        <v>4958</v>
      </c>
      <c r="Z88" s="22">
        <f>'2019年第二批自治区'!Z88+'2019年第三批自治区'!Z88+'2019年政府新增债券'!Z88+'2020年提前批资金'!Z88</f>
        <v>0</v>
      </c>
    </row>
    <row r="89" s="8" customFormat="1" ht="24" customHeight="1" spans="1:26">
      <c r="A89" s="38"/>
      <c r="B89" s="28" t="s">
        <v>48</v>
      </c>
      <c r="C89" s="29">
        <f>'2019年第二批中央资金'!C89+'2019年政府新增债券'!C89+'2019年第二批自治区'!C89+'2019年第三批自治区'!C89+'2020年提前批资金'!C89</f>
        <v>6</v>
      </c>
      <c r="D89" s="29">
        <f>'2019年第二批中央资金'!D89+'2019年政府新增债券'!D89+'2019年第二批自治区'!D89+'2019年第三批自治区'!D89+'2020年提前批资金'!D89</f>
        <v>137.18</v>
      </c>
      <c r="E89" s="29">
        <f>'2019年第二批中央资金'!E89+'2019年政府新增债券'!E89+'2019年第二批自治区'!E89+'2019年第三批自治区'!E89+'2020年提前批资金'!E89</f>
        <v>6</v>
      </c>
      <c r="F89" s="29">
        <f>'2019年第二批中央资金'!F89+'2019年政府新增债券'!F89+'2019年第二批自治区'!F89+'2019年第三批自治区'!F89+'2020年提前批资金'!F89</f>
        <v>137.18</v>
      </c>
      <c r="G89" s="30">
        <f t="shared" si="4"/>
        <v>1</v>
      </c>
      <c r="H89" s="29">
        <f>'2019年第二批中央资金'!H89+'2019年政府新增债券'!H89+'2019年第二批自治区'!H89+'2019年第三批自治区'!H89+'2020年提前批资金'!H89</f>
        <v>2</v>
      </c>
      <c r="I89" s="29">
        <f>'2019年第二批中央资金'!I89+'2019年政府新增债券'!I89+'2019年第二批自治区'!I89+'2019年第三批自治区'!I89+'2020年提前批资金'!I89</f>
        <v>41.58</v>
      </c>
      <c r="J89" s="30">
        <f t="shared" si="5"/>
        <v>0.333333333333333</v>
      </c>
      <c r="K89" s="29">
        <f>'2019年第二批中央资金'!K89+'2019年政府新增债券'!K89+'2019年第二批自治区'!K89+'2019年第三批自治区'!K89+'2020年提前批资金'!K89</f>
        <v>583.964</v>
      </c>
      <c r="L89" s="29">
        <f>'2019年第二批中央资金'!L89+'2019年政府新增债券'!L89+'2019年第二批自治区'!L89+'2019年第三批自治区'!L89+'2020年提前批资金'!L89</f>
        <v>583.964</v>
      </c>
      <c r="M89" s="29">
        <f>'2019年第二批中央资金'!M89+'2019年政府新增债券'!M89+'2019年第二批自治区'!M89+'2019年第三批自治区'!M89+'2020年提前批资金'!M89</f>
        <v>580.934</v>
      </c>
      <c r="N89" s="29">
        <f>'2019年第二批中央资金'!N89+'2019年政府新增债券'!N89+'2019年第二批自治区'!N89+'2019年第三批自治区'!N89+'2020年提前批资金'!N89</f>
        <v>3.03</v>
      </c>
      <c r="O89" s="29">
        <f>'2019年第二批中央资金'!O89+'2019年政府新增债券'!O89+'2019年第二批自治区'!O89+'2019年第三批自治区'!O89+'2020年提前批资金'!O89</f>
        <v>0</v>
      </c>
      <c r="P89" s="29">
        <f>'2019年第二批中央资金'!P89+'2019年政府新增债券'!P89+'2019年第二批自治区'!P89+'2019年第三批自治区'!P89+'2020年提前批资金'!P89</f>
        <v>499.144</v>
      </c>
      <c r="Q89" s="30">
        <f t="shared" si="6"/>
        <v>0.854751320286867</v>
      </c>
      <c r="R89" s="29">
        <f>'2019年第二批中央资金'!R89+'2019年政府新增债券'!R89+'2019年第二批自治区'!R89+'2019年第三批自治区'!R89+'2020年提前批资金'!R89</f>
        <v>499.144</v>
      </c>
      <c r="S89" s="30">
        <f t="shared" si="7"/>
        <v>0.854751320286867</v>
      </c>
      <c r="T89" s="29">
        <f>'2019年第二批中央资金'!T89+'2019年政府新增债券'!T89+'2019年第二批自治区'!T89+'2019年第三批自治区'!T89+'2020年提前批资金'!T89</f>
        <v>4</v>
      </c>
      <c r="U89" s="29">
        <f>'2019年第二批中央资金'!U89+'2019年政府新增债券'!U89+'2019年第二批自治区'!U89+'2019年第三批自治区'!U89+'2020年提前批资金'!U89</f>
        <v>4</v>
      </c>
      <c r="V89" s="29">
        <f>'2019年第二批中央资金'!V89+'2019年政府新增债券'!V89+'2019年第二批自治区'!V89+'2019年第三批自治区'!V89+'2020年提前批资金'!V89</f>
        <v>0</v>
      </c>
      <c r="W89" s="29">
        <f>'2019年第二批中央资金'!W89+'2019年政府新增债券'!W89+'2019年第二批自治区'!W89+'2019年第三批自治区'!W89+'2020年提前批资金'!W89</f>
        <v>0</v>
      </c>
      <c r="X89" s="29">
        <f>'2019年第二批中央资金'!X89+'2019年政府新增债券'!X89+'2019年第二批自治区'!X89+'2019年第三批自治区'!X89+'2020年提前批资金'!X89</f>
        <v>572</v>
      </c>
      <c r="Y89" s="29">
        <f>'2019年第二批中央资金'!Y89+'2019年政府新增债券'!Y89+'2019年第二批自治区'!Y89+'2019年第三批自治区'!Y89+'2020年提前批资金'!Y89</f>
        <v>1886</v>
      </c>
      <c r="Z89" s="22">
        <f>'2019年第二批自治区'!Z89+'2019年第三批自治区'!Z89+'2019年政府新增债券'!Z89+'2020年提前批资金'!Z89</f>
        <v>0</v>
      </c>
    </row>
    <row r="90" s="8" customFormat="1" ht="24" customHeight="1" spans="1:26">
      <c r="A90" s="38"/>
      <c r="B90" s="32" t="s">
        <v>49</v>
      </c>
      <c r="C90" s="29">
        <f>'2019年第二批中央资金'!C90+'2019年政府新增债券'!C90+'2019年第二批自治区'!C90+'2019年第三批自治区'!C90+'2020年提前批资金'!C90</f>
        <v>3</v>
      </c>
      <c r="D90" s="29">
        <f>'2019年第二批中央资金'!D90+'2019年政府新增债券'!D90+'2019年第二批自治区'!D90+'2019年第三批自治区'!D90+'2020年提前批资金'!D90</f>
        <v>0</v>
      </c>
      <c r="E90" s="29">
        <f>'2019年第二批中央资金'!E90+'2019年政府新增债券'!E90+'2019年第二批自治区'!E90+'2019年第三批自治区'!E90+'2020年提前批资金'!E90</f>
        <v>3</v>
      </c>
      <c r="F90" s="29">
        <f>'2019年第二批中央资金'!F90+'2019年政府新增债券'!F90+'2019年第二批自治区'!F90+'2019年第三批自治区'!F90+'2020年提前批资金'!F90</f>
        <v>0</v>
      </c>
      <c r="G90" s="30">
        <f t="shared" si="4"/>
        <v>1</v>
      </c>
      <c r="H90" s="29">
        <f>'2019年第二批中央资金'!H90+'2019年政府新增债券'!H90+'2019年第二批自治区'!H90+'2019年第三批自治区'!H90+'2020年提前批资金'!H90</f>
        <v>2</v>
      </c>
      <c r="I90" s="29">
        <f>'2019年第二批中央资金'!I90+'2019年政府新增债券'!I90+'2019年第二批自治区'!I90+'2019年第三批自治区'!I90+'2020年提前批资金'!I90</f>
        <v>0</v>
      </c>
      <c r="J90" s="30">
        <f t="shared" si="5"/>
        <v>0.666666666666667</v>
      </c>
      <c r="K90" s="29">
        <f>'2019年第二批中央资金'!K90+'2019年政府新增债券'!K90+'2019年第二批自治区'!K90+'2019年第三批自治区'!K90+'2020年提前批资金'!K90</f>
        <v>131.8896</v>
      </c>
      <c r="L90" s="29">
        <f>'2019年第二批中央资金'!L90+'2019年政府新增债券'!L90+'2019年第二批自治区'!L90+'2019年第三批自治区'!L90+'2020年提前批资金'!L90</f>
        <v>131.8896</v>
      </c>
      <c r="M90" s="29">
        <f>'2019年第二批中央资金'!M90+'2019年政府新增债券'!M90+'2019年第二批自治区'!M90+'2019年第三批自治区'!M90+'2020年提前批资金'!M90</f>
        <v>70</v>
      </c>
      <c r="N90" s="29">
        <f>'2019年第二批中央资金'!N90+'2019年政府新增债券'!N90+'2019年第二批自治区'!N90+'2019年第三批自治区'!N90+'2020年提前批资金'!N90</f>
        <v>61.8896</v>
      </c>
      <c r="O90" s="29">
        <f>'2019年第二批中央资金'!O90+'2019年政府新增债券'!O90+'2019年第二批自治区'!O90+'2019年第三批自治区'!O90+'2020年提前批资金'!O90</f>
        <v>0</v>
      </c>
      <c r="P90" s="29">
        <f>'2019年第二批中央资金'!P90+'2019年政府新增债券'!P90+'2019年第二批自治区'!P90+'2019年第三批自治区'!P90+'2020年提前批资金'!P90</f>
        <v>103.1596</v>
      </c>
      <c r="Q90" s="30">
        <f t="shared" si="6"/>
        <v>0.782166296660237</v>
      </c>
      <c r="R90" s="29">
        <f>'2019年第二批中央资金'!R90+'2019年政府新增债券'!R90+'2019年第二批自治区'!R90+'2019年第三批自治区'!R90+'2020年提前批资金'!R90</f>
        <v>103.1596</v>
      </c>
      <c r="S90" s="30">
        <f t="shared" si="7"/>
        <v>0.782166296660237</v>
      </c>
      <c r="T90" s="29">
        <f>'2019年第二批中央资金'!T90+'2019年政府新增债券'!T90+'2019年第二批自治区'!T90+'2019年第三批自治区'!T90+'2020年提前批资金'!T90</f>
        <v>2</v>
      </c>
      <c r="U90" s="29">
        <f>'2019年第二批中央资金'!U90+'2019年政府新增债券'!U90+'2019年第二批自治区'!U90+'2019年第三批自治区'!U90+'2020年提前批资金'!U90</f>
        <v>2</v>
      </c>
      <c r="V90" s="29">
        <f>'2019年第二批中央资金'!V90+'2019年政府新增债券'!V90+'2019年第二批自治区'!V90+'2019年第三批自治区'!V90+'2020年提前批资金'!V90</f>
        <v>0</v>
      </c>
      <c r="W90" s="29">
        <f>'2019年第二批中央资金'!W90+'2019年政府新增债券'!W90+'2019年第二批自治区'!W90+'2019年第三批自治区'!W90+'2020年提前批资金'!W90</f>
        <v>0</v>
      </c>
      <c r="X90" s="29">
        <f>'2019年第二批中央资金'!X90+'2019年政府新增债券'!X90+'2019年第二批自治区'!X90+'2019年第三批自治区'!X90+'2020年提前批资金'!X90</f>
        <v>331</v>
      </c>
      <c r="Y90" s="29">
        <f>'2019年第二批中央资金'!Y90+'2019年政府新增债券'!Y90+'2019年第二批自治区'!Y90+'2019年第三批自治区'!Y90+'2020年提前批资金'!Y90</f>
        <v>1298</v>
      </c>
      <c r="Z90" s="22">
        <f>'2019年第二批自治区'!Z90+'2019年第三批自治区'!Z90+'2019年政府新增债券'!Z90+'2020年提前批资金'!Z90</f>
        <v>0</v>
      </c>
    </row>
    <row r="91" s="8" customFormat="1" ht="24" customHeight="1" spans="1:26">
      <c r="A91" s="38"/>
      <c r="B91" s="28" t="s">
        <v>50</v>
      </c>
      <c r="C91" s="29">
        <f>'2019年第二批中央资金'!C91+'2019年政府新增债券'!C91+'2019年第二批自治区'!C91+'2019年第三批自治区'!C91+'2020年提前批资金'!C91</f>
        <v>30</v>
      </c>
      <c r="D91" s="29">
        <f>'2019年第二批中央资金'!D91+'2019年政府新增债券'!D91+'2019年第二批自治区'!D91+'2019年第三批自治区'!D91+'2020年提前批资金'!D91</f>
        <v>0</v>
      </c>
      <c r="E91" s="29">
        <f>'2019年第二批中央资金'!E91+'2019年政府新增债券'!E91+'2019年第二批自治区'!E91+'2019年第三批自治区'!E91+'2020年提前批资金'!E91</f>
        <v>30</v>
      </c>
      <c r="F91" s="29">
        <f>'2019年第二批中央资金'!F91+'2019年政府新增债券'!F91+'2019年第二批自治区'!F91+'2019年第三批自治区'!F91+'2020年提前批资金'!F91</f>
        <v>0</v>
      </c>
      <c r="G91" s="30">
        <f t="shared" si="4"/>
        <v>1</v>
      </c>
      <c r="H91" s="29">
        <f>'2019年第二批中央资金'!H91+'2019年政府新增债券'!H91+'2019年第二批自治区'!H91+'2019年第三批自治区'!H91+'2020年提前批资金'!H91</f>
        <v>30</v>
      </c>
      <c r="I91" s="29">
        <f>'2019年第二批中央资金'!I91+'2019年政府新增债券'!I91+'2019年第二批自治区'!I91+'2019年第三批自治区'!I91+'2020年提前批资金'!I91</f>
        <v>0</v>
      </c>
      <c r="J91" s="30">
        <f t="shared" si="5"/>
        <v>1</v>
      </c>
      <c r="K91" s="29">
        <f>'2019年第二批中央资金'!K91+'2019年政府新增债券'!K91+'2019年第二批自治区'!K91+'2019年第三批自治区'!K91+'2020年提前批资金'!K91</f>
        <v>995.0059</v>
      </c>
      <c r="L91" s="29">
        <f>'2019年第二批中央资金'!L91+'2019年政府新增债券'!L91+'2019年第二批自治区'!L91+'2019年第三批自治区'!L91+'2020年提前批资金'!L91</f>
        <v>995.0059</v>
      </c>
      <c r="M91" s="29">
        <f>'2019年第二批中央资金'!M91+'2019年政府新增债券'!M91+'2019年第二批自治区'!M91+'2019年第三批自治区'!M91+'2020年提前批资金'!M91</f>
        <v>444.63</v>
      </c>
      <c r="N91" s="29">
        <f>'2019年第二批中央资金'!N91+'2019年政府新增债券'!N91+'2019年第二批自治区'!N91+'2019年第三批自治区'!N91+'2020年提前批资金'!N91</f>
        <v>550.3759</v>
      </c>
      <c r="O91" s="29">
        <f>'2019年第二批中央资金'!O91+'2019年政府新增债券'!O91+'2019年第二批自治区'!O91+'2019年第三批自治区'!O91+'2020年提前批资金'!O91</f>
        <v>0</v>
      </c>
      <c r="P91" s="29">
        <f>'2019年第二批中央资金'!P91+'2019年政府新增债券'!P91+'2019年第二批自治区'!P91+'2019年第三批自治区'!P91+'2020年提前批资金'!P91</f>
        <v>825.0559</v>
      </c>
      <c r="Q91" s="30">
        <f t="shared" si="6"/>
        <v>0.829196992701249</v>
      </c>
      <c r="R91" s="29">
        <f>'2019年第二批中央资金'!R91+'2019年政府新增债券'!R91+'2019年第二批自治区'!R91+'2019年第三批自治区'!R91+'2020年提前批资金'!R91</f>
        <v>825.0559</v>
      </c>
      <c r="S91" s="30">
        <f t="shared" si="7"/>
        <v>0.829196992701249</v>
      </c>
      <c r="T91" s="29">
        <f>'2019年第二批中央资金'!T91+'2019年政府新增债券'!T91+'2019年第二批自治区'!T91+'2019年第三批自治区'!T91+'2020年提前批资金'!T91</f>
        <v>17</v>
      </c>
      <c r="U91" s="29">
        <f>'2019年第二批中央资金'!U91+'2019年政府新增债券'!U91+'2019年第二批自治区'!U91+'2019年第三批自治区'!U91+'2020年提前批资金'!U91</f>
        <v>17</v>
      </c>
      <c r="V91" s="29">
        <f>'2019年第二批中央资金'!V91+'2019年政府新增债券'!V91+'2019年第二批自治区'!V91+'2019年第三批自治区'!V91+'2020年提前批资金'!V91</f>
        <v>0</v>
      </c>
      <c r="W91" s="29">
        <f>'2019年第二批中央资金'!W91+'2019年政府新增债券'!W91+'2019年第二批自治区'!W91+'2019年第三批自治区'!W91+'2020年提前批资金'!W91</f>
        <v>0</v>
      </c>
      <c r="X91" s="29">
        <f>'2019年第二批中央资金'!X91+'2019年政府新增债券'!X91+'2019年第二批自治区'!X91+'2019年第三批自治区'!X91+'2020年提前批资金'!X91</f>
        <v>3926</v>
      </c>
      <c r="Y91" s="29">
        <f>'2019年第二批中央资金'!Y91+'2019年政府新增债券'!Y91+'2019年第二批自治区'!Y91+'2019年第三批自治区'!Y91+'2020年提前批资金'!Y91</f>
        <v>14178</v>
      </c>
      <c r="Z91" s="22">
        <f>'2019年第二批自治区'!Z91+'2019年第三批自治区'!Z91+'2019年政府新增债券'!Z91+'2020年提前批资金'!Z91</f>
        <v>0</v>
      </c>
    </row>
    <row r="92" s="9" customFormat="1" customHeight="1" spans="1:26">
      <c r="A92" s="33" t="s">
        <v>77</v>
      </c>
      <c r="B92" s="34" t="s">
        <v>25</v>
      </c>
      <c r="C92" s="25">
        <f>'2019年第二批中央资金'!C92+'2019年政府新增债券'!C92+'2019年第二批自治区'!C92+'2019年第三批自治区'!C92+'2020年提前批资金'!C92</f>
        <v>73</v>
      </c>
      <c r="D92" s="25">
        <f>'2019年第二批中央资金'!D92+'2019年政府新增债券'!D92+'2019年第二批自治区'!D92+'2019年第三批自治区'!D92+'2020年提前批资金'!D92</f>
        <v>17.682</v>
      </c>
      <c r="E92" s="25">
        <f>'2019年第二批中央资金'!E92+'2019年政府新增债券'!E92+'2019年第二批自治区'!E92+'2019年第三批自治区'!E92+'2020年提前批资金'!E92</f>
        <v>73</v>
      </c>
      <c r="F92" s="25">
        <f>'2019年第二批中央资金'!F92+'2019年政府新增债券'!F92+'2019年第二批自治区'!F92+'2019年第三批自治区'!F92+'2020年提前批资金'!F92</f>
        <v>17.682</v>
      </c>
      <c r="G92" s="26">
        <f t="shared" si="4"/>
        <v>1</v>
      </c>
      <c r="H92" s="25">
        <f>'2019年第二批中央资金'!H92+'2019年政府新增债券'!H92+'2019年第二批自治区'!H92+'2019年第三批自治区'!H92+'2020年提前批资金'!H92</f>
        <v>36</v>
      </c>
      <c r="I92" s="25">
        <f>'2019年第二批中央资金'!I92+'2019年政府新增债券'!I92+'2019年第二批自治区'!I92+'2019年第三批自治区'!I92+'2020年提前批资金'!I92</f>
        <v>7.57</v>
      </c>
      <c r="J92" s="26">
        <f t="shared" si="5"/>
        <v>0.493150684931507</v>
      </c>
      <c r="K92" s="25">
        <f>'2019年第二批中央资金'!K92+'2019年政府新增债券'!K92+'2019年第二批自治区'!K92+'2019年第三批自治区'!K92+'2020年提前批资金'!K92</f>
        <v>4338</v>
      </c>
      <c r="L92" s="25">
        <f>'2019年第二批中央资金'!L92+'2019年政府新增债券'!L92+'2019年第二批自治区'!L92+'2019年第三批自治区'!L92+'2020年提前批资金'!L92</f>
        <v>4293</v>
      </c>
      <c r="M92" s="25">
        <f>'2019年第二批中央资金'!M92+'2019年政府新增债券'!M92+'2019年第二批自治区'!M92+'2019年第三批自治区'!M92+'2020年提前批资金'!M92</f>
        <v>2400</v>
      </c>
      <c r="N92" s="25">
        <f>'2019年第二批中央资金'!N92+'2019年政府新增债券'!N92+'2019年第二批自治区'!N92+'2019年第三批自治区'!N92+'2020年提前批资金'!N92</f>
        <v>1893</v>
      </c>
      <c r="O92" s="25">
        <f>'2019年第二批中央资金'!O92+'2019年政府新增债券'!O92+'2019年第二批自治区'!O92+'2019年第三批自治区'!O92+'2020年提前批资金'!O92</f>
        <v>45</v>
      </c>
      <c r="P92" s="25">
        <f>'2019年第二批中央资金'!P92+'2019年政府新增债券'!P92+'2019年第二批自治区'!P92+'2019年第三批自治区'!P92+'2020年提前批资金'!P92</f>
        <v>2947.2</v>
      </c>
      <c r="Q92" s="26">
        <f t="shared" si="6"/>
        <v>0.67939142461964</v>
      </c>
      <c r="R92" s="25">
        <f>'2019年第二批中央资金'!R92+'2019年政府新增债券'!R92+'2019年第二批自治区'!R92+'2019年第三批自治区'!R92+'2020年提前批资金'!R92</f>
        <v>3642.6</v>
      </c>
      <c r="S92" s="26">
        <f t="shared" si="7"/>
        <v>0.848497554157931</v>
      </c>
      <c r="T92" s="25">
        <f>'2019年第二批中央资金'!T92+'2019年政府新增债券'!T92+'2019年第二批自治区'!T92+'2019年第三批自治区'!T92+'2020年提前批资金'!T92</f>
        <v>36</v>
      </c>
      <c r="U92" s="25">
        <f>'2019年第二批中央资金'!U92+'2019年政府新增债券'!U92+'2019年第二批自治区'!U92+'2019年第三批自治区'!U92+'2020年提前批资金'!U92</f>
        <v>36</v>
      </c>
      <c r="V92" s="25">
        <f>'2019年第二批中央资金'!V92+'2019年政府新增债券'!V92+'2019年第二批自治区'!V92+'2019年第三批自治区'!V92+'2020年提前批资金'!V92</f>
        <v>0</v>
      </c>
      <c r="W92" s="25">
        <f>'2019年第二批中央资金'!W92+'2019年政府新增债券'!W92+'2019年第二批自治区'!W92+'2019年第三批自治区'!W92+'2020年提前批资金'!W92</f>
        <v>0</v>
      </c>
      <c r="X92" s="25">
        <f>'2019年第二批中央资金'!X92+'2019年政府新增债券'!X92+'2019年第二批自治区'!X92+'2019年第三批自治区'!X92+'2020年提前批资金'!X92</f>
        <v>5299</v>
      </c>
      <c r="Y92" s="25">
        <f>'2019年第二批中央资金'!Y92+'2019年政府新增债券'!Y92+'2019年第二批自治区'!Y92+'2019年第三批自治区'!Y92+'2020年提前批资金'!Y92</f>
        <v>20940</v>
      </c>
      <c r="Z92" s="48">
        <f>'2019年第二批自治区'!Z92+'2019年第三批自治区'!Z92+'2019年政府新增债券'!Z92+'2020年提前批资金'!Z92</f>
        <v>0</v>
      </c>
    </row>
    <row r="93" s="7" customFormat="1" ht="22" customHeight="1" spans="1:26">
      <c r="A93" s="35"/>
      <c r="B93" s="28" t="s">
        <v>52</v>
      </c>
      <c r="C93" s="29">
        <f>'2019年第二批中央资金'!C93+'2019年政府新增债券'!C93+'2019年第二批自治区'!C93+'2019年第三批自治区'!C93+'2020年提前批资金'!C93</f>
        <v>7</v>
      </c>
      <c r="D93" s="29">
        <f>'2019年第二批中央资金'!D93+'2019年政府新增债券'!D93+'2019年第二批自治区'!D93+'2019年第三批自治区'!D93+'2020年提前批资金'!D93</f>
        <v>17.682</v>
      </c>
      <c r="E93" s="29">
        <f>'2019年第二批中央资金'!E93+'2019年政府新增债券'!E93+'2019年第二批自治区'!E93+'2019年第三批自治区'!E93+'2020年提前批资金'!E93</f>
        <v>7</v>
      </c>
      <c r="F93" s="29">
        <f>'2019年第二批中央资金'!F93+'2019年政府新增债券'!F93+'2019年第二批自治区'!F93+'2019年第三批自治区'!F93+'2020年提前批资金'!F93</f>
        <v>17.682</v>
      </c>
      <c r="G93" s="30">
        <f t="shared" si="4"/>
        <v>1</v>
      </c>
      <c r="H93" s="29">
        <f>'2019年第二批中央资金'!H93+'2019年政府新增债券'!H93+'2019年第二批自治区'!H93+'2019年第三批自治区'!H93+'2020年提前批资金'!H93</f>
        <v>5</v>
      </c>
      <c r="I93" s="29">
        <f>'2019年第二批中央资金'!I93+'2019年政府新增债券'!I93+'2019年第二批自治区'!I93+'2019年第三批自治区'!I93+'2020年提前批资金'!I93</f>
        <v>7.57</v>
      </c>
      <c r="J93" s="30">
        <f t="shared" si="5"/>
        <v>0.714285714285714</v>
      </c>
      <c r="K93" s="29">
        <f>'2019年第二批中央资金'!K93+'2019年政府新增债券'!K93+'2019年第二批自治区'!K93+'2019年第三批自治区'!K93+'2020年提前批资金'!K93</f>
        <v>1089</v>
      </c>
      <c r="L93" s="29">
        <f>'2019年第二批中央资金'!L93+'2019年政府新增债券'!L93+'2019年第二批自治区'!L93+'2019年第三批自治区'!L93+'2020年提前批资金'!L93</f>
        <v>1077</v>
      </c>
      <c r="M93" s="29">
        <f>'2019年第二批中央资金'!M93+'2019年政府新增债券'!M93+'2019年第二批自治区'!M93+'2019年第三批自治区'!M93+'2020年提前批资金'!M93</f>
        <v>1077</v>
      </c>
      <c r="N93" s="29">
        <f>'2019年第二批中央资金'!N93+'2019年政府新增债券'!N93+'2019年第二批自治区'!N93+'2019年第三批自治区'!N93+'2020年提前批资金'!N93</f>
        <v>0</v>
      </c>
      <c r="O93" s="29">
        <f>'2019年第二批中央资金'!O93+'2019年政府新增债券'!O93+'2019年第二批自治区'!O93+'2019年第三批自治区'!O93+'2020年提前批资金'!O93</f>
        <v>12</v>
      </c>
      <c r="P93" s="29">
        <f>'2019年第二批中央资金'!P93+'2019年政府新增债券'!P93+'2019年第二批自治区'!P93+'2019年第三批自治区'!P93+'2020年提前批资金'!P93</f>
        <v>754.2</v>
      </c>
      <c r="Q93" s="30">
        <f t="shared" si="6"/>
        <v>0.692561983471074</v>
      </c>
      <c r="R93" s="29">
        <f>'2019年第二批中央资金'!R93+'2019年政府新增债券'!R93+'2019年第二批自治区'!R93+'2019年第三批自治区'!R93+'2020年提前批资金'!R93</f>
        <v>921.6</v>
      </c>
      <c r="S93" s="30">
        <f t="shared" si="7"/>
        <v>0.855710306406685</v>
      </c>
      <c r="T93" s="29">
        <f>'2019年第二批中央资金'!T93+'2019年政府新增债券'!T93+'2019年第二批自治区'!T93+'2019年第三批自治区'!T93+'2020年提前批资金'!T93</f>
        <v>6</v>
      </c>
      <c r="U93" s="29">
        <f>'2019年第二批中央资金'!U93+'2019年政府新增债券'!U93+'2019年第二批自治区'!U93+'2019年第三批自治区'!U93+'2020年提前批资金'!U93</f>
        <v>6</v>
      </c>
      <c r="V93" s="29">
        <f>'2019年第二批中央资金'!V93+'2019年政府新增债券'!V93+'2019年第二批自治区'!V93+'2019年第三批自治区'!V93+'2020年提前批资金'!V93</f>
        <v>0</v>
      </c>
      <c r="W93" s="29">
        <f>'2019年第二批中央资金'!W93+'2019年政府新增债券'!W93+'2019年第二批自治区'!W93+'2019年第三批自治区'!W93+'2020年提前批资金'!W93</f>
        <v>0</v>
      </c>
      <c r="X93" s="29">
        <f>'2019年第二批中央资金'!X93+'2019年政府新增债券'!X93+'2019年第二批自治区'!X93+'2019年第三批自治区'!X93+'2020年提前批资金'!X93</f>
        <v>656</v>
      </c>
      <c r="Y93" s="29">
        <f>'2019年第二批中央资金'!Y93+'2019年政府新增债券'!Y93+'2019年第二批自治区'!Y93+'2019年第三批自治区'!Y93+'2020年提前批资金'!Y93</f>
        <v>2630</v>
      </c>
      <c r="Z93" s="22">
        <f>'2019年第二批自治区'!Z93+'2019年第三批自治区'!Z93+'2019年政府新增债券'!Z93+'2020年提前批资金'!Z93</f>
        <v>0</v>
      </c>
    </row>
    <row r="94" s="8" customFormat="1" ht="24" customHeight="1" spans="1:26">
      <c r="A94" s="38"/>
      <c r="B94" s="28" t="s">
        <v>79</v>
      </c>
      <c r="C94" s="29">
        <f>'2019年第二批中央资金'!C94+'2019年政府新增债券'!C94+'2019年第二批自治区'!C94+'2019年第三批自治区'!C94+'2020年提前批资金'!C94</f>
        <v>0</v>
      </c>
      <c r="D94" s="29">
        <f>'2019年第二批中央资金'!D94+'2019年政府新增债券'!D94+'2019年第二批自治区'!D94+'2019年第三批自治区'!D94+'2020年提前批资金'!D94</f>
        <v>0</v>
      </c>
      <c r="E94" s="29">
        <f>'2019年第二批中央资金'!E94+'2019年政府新增债券'!E94+'2019年第二批自治区'!E94+'2019年第三批自治区'!E94+'2020年提前批资金'!E94</f>
        <v>0</v>
      </c>
      <c r="F94" s="29">
        <f>'2019年第二批中央资金'!F94+'2019年政府新增债券'!F94+'2019年第二批自治区'!F94+'2019年第三批自治区'!F94+'2020年提前批资金'!F94</f>
        <v>0</v>
      </c>
      <c r="G94" s="30" t="e">
        <f t="shared" si="4"/>
        <v>#DIV/0!</v>
      </c>
      <c r="H94" s="29">
        <f>'2019年第二批中央资金'!H94+'2019年政府新增债券'!H94+'2019年第二批自治区'!H94+'2019年第三批自治区'!H94+'2020年提前批资金'!H94</f>
        <v>0</v>
      </c>
      <c r="I94" s="29">
        <f>'2019年第二批中央资金'!I94+'2019年政府新增债券'!I94+'2019年第二批自治区'!I94+'2019年第三批自治区'!I94+'2020年提前批资金'!I94</f>
        <v>0</v>
      </c>
      <c r="J94" s="30" t="e">
        <f t="shared" si="5"/>
        <v>#DIV/0!</v>
      </c>
      <c r="K94" s="29">
        <f>'2019年第二批中央资金'!K94+'2019年政府新增债券'!K94+'2019年第二批自治区'!K94+'2019年第三批自治区'!K94+'2020年提前批资金'!K94</f>
        <v>0</v>
      </c>
      <c r="L94" s="29">
        <f>'2019年第二批中央资金'!L94+'2019年政府新增债券'!L94+'2019年第二批自治区'!L94+'2019年第三批自治区'!L94+'2020年提前批资金'!L94</f>
        <v>0</v>
      </c>
      <c r="M94" s="29">
        <f>'2019年第二批中央资金'!M94+'2019年政府新增债券'!M94+'2019年第二批自治区'!M94+'2019年第三批自治区'!M94+'2020年提前批资金'!M94</f>
        <v>0</v>
      </c>
      <c r="N94" s="29">
        <f>'2019年第二批中央资金'!N94+'2019年政府新增债券'!N94+'2019年第二批自治区'!N94+'2019年第三批自治区'!N94+'2020年提前批资金'!N94</f>
        <v>0</v>
      </c>
      <c r="O94" s="29">
        <f>'2019年第二批中央资金'!O94+'2019年政府新增债券'!O94+'2019年第二批自治区'!O94+'2019年第三批自治区'!O94+'2020年提前批资金'!O94</f>
        <v>0</v>
      </c>
      <c r="P94" s="29">
        <f>'2019年第二批中央资金'!P94+'2019年政府新增债券'!P94+'2019年第二批自治区'!P94+'2019年第三批自治区'!P94+'2020年提前批资金'!P94</f>
        <v>0</v>
      </c>
      <c r="Q94" s="30" t="e">
        <f t="shared" si="6"/>
        <v>#DIV/0!</v>
      </c>
      <c r="R94" s="29">
        <f>'2019年第二批中央资金'!R94+'2019年政府新增债券'!R94+'2019年第二批自治区'!R94+'2019年第三批自治区'!R94+'2020年提前批资金'!R94</f>
        <v>0</v>
      </c>
      <c r="S94" s="30" t="e">
        <f t="shared" si="7"/>
        <v>#DIV/0!</v>
      </c>
      <c r="T94" s="29">
        <f>'2019年第二批中央资金'!T94+'2019年政府新增债券'!T94+'2019年第二批自治区'!T94+'2019年第三批自治区'!T94+'2020年提前批资金'!T94</f>
        <v>0</v>
      </c>
      <c r="U94" s="29">
        <f>'2019年第二批中央资金'!U94+'2019年政府新增债券'!U94+'2019年第二批自治区'!U94+'2019年第三批自治区'!U94+'2020年提前批资金'!U94</f>
        <v>0</v>
      </c>
      <c r="V94" s="29">
        <f>'2019年第二批中央资金'!V94+'2019年政府新增债券'!V94+'2019年第二批自治区'!V94+'2019年第三批自治区'!V94+'2020年提前批资金'!V94</f>
        <v>0</v>
      </c>
      <c r="W94" s="29">
        <f>'2019年第二批中央资金'!W94+'2019年政府新增债券'!W94+'2019年第二批自治区'!W94+'2019年第三批自治区'!W94+'2020年提前批资金'!W94</f>
        <v>0</v>
      </c>
      <c r="X94" s="29">
        <f>'2019年第二批中央资金'!X94+'2019年政府新增债券'!X94+'2019年第二批自治区'!X94+'2019年第三批自治区'!X94+'2020年提前批资金'!X94</f>
        <v>0</v>
      </c>
      <c r="Y94" s="29">
        <f>'2019年第二批中央资金'!Y94+'2019年政府新增债券'!Y94+'2019年第二批自治区'!Y94+'2019年第三批自治区'!Y94+'2020年提前批资金'!Y94</f>
        <v>0</v>
      </c>
      <c r="Z94" s="22">
        <f>'2019年第二批自治区'!Z94+'2019年第三批自治区'!Z94+'2019年政府新增债券'!Z94+'2020年提前批资金'!Z94</f>
        <v>0</v>
      </c>
    </row>
    <row r="95" s="8" customFormat="1" ht="24" customHeight="1" spans="1:26">
      <c r="A95" s="38"/>
      <c r="B95" s="28" t="s">
        <v>80</v>
      </c>
      <c r="C95" s="29">
        <f>'2019年第二批中央资金'!C95+'2019年政府新增债券'!C95+'2019年第二批自治区'!C95+'2019年第三批自治区'!C95+'2020年提前批资金'!C95</f>
        <v>7</v>
      </c>
      <c r="D95" s="29">
        <f>'2019年第二批中央资金'!D95+'2019年政府新增债券'!D95+'2019年第二批自治区'!D95+'2019年第三批自治区'!D95+'2020年提前批资金'!D95</f>
        <v>17.682</v>
      </c>
      <c r="E95" s="29">
        <f>'2019年第二批中央资金'!E95+'2019年政府新增债券'!E95+'2019年第二批自治区'!E95+'2019年第三批自治区'!E95+'2020年提前批资金'!E95</f>
        <v>7</v>
      </c>
      <c r="F95" s="29">
        <f>'2019年第二批中央资金'!F95+'2019年政府新增债券'!F95+'2019年第二批自治区'!F95+'2019年第三批自治区'!F95+'2020年提前批资金'!F95</f>
        <v>17.682</v>
      </c>
      <c r="G95" s="30">
        <f t="shared" si="4"/>
        <v>1</v>
      </c>
      <c r="H95" s="29">
        <f>'2019年第二批中央资金'!H95+'2019年政府新增债券'!H95+'2019年第二批自治区'!H95+'2019年第三批自治区'!H95+'2020年提前批资金'!H95</f>
        <v>5</v>
      </c>
      <c r="I95" s="29">
        <f>'2019年第二批中央资金'!I95+'2019年政府新增债券'!I95+'2019年第二批自治区'!I95+'2019年第三批自治区'!I95+'2020年提前批资金'!I95</f>
        <v>7.57</v>
      </c>
      <c r="J95" s="30">
        <f t="shared" si="5"/>
        <v>0.714285714285714</v>
      </c>
      <c r="K95" s="29">
        <f>'2019年第二批中央资金'!K95+'2019年政府新增债券'!K95+'2019年第二批自治区'!K95+'2019年第三批自治区'!K95+'2020年提前批资金'!K95</f>
        <v>1089</v>
      </c>
      <c r="L95" s="29">
        <f>'2019年第二批中央资金'!L95+'2019年政府新增债券'!L95+'2019年第二批自治区'!L95+'2019年第三批自治区'!L95+'2020年提前批资金'!L95</f>
        <v>1077</v>
      </c>
      <c r="M95" s="29">
        <f>'2019年第二批中央资金'!M95+'2019年政府新增债券'!M95+'2019年第二批自治区'!M95+'2019年第三批自治区'!M95+'2020年提前批资金'!M95</f>
        <v>1077</v>
      </c>
      <c r="N95" s="29">
        <f>'2019年第二批中央资金'!N95+'2019年政府新增债券'!N95+'2019年第二批自治区'!N95+'2019年第三批自治区'!N95+'2020年提前批资金'!N95</f>
        <v>0</v>
      </c>
      <c r="O95" s="29">
        <f>'2019年第二批中央资金'!O95+'2019年政府新增债券'!O95+'2019年第二批自治区'!O95+'2019年第三批自治区'!O95+'2020年提前批资金'!O95</f>
        <v>12</v>
      </c>
      <c r="P95" s="29">
        <f>'2019年第二批中央资金'!P95+'2019年政府新增债券'!P95+'2019年第二批自治区'!P95+'2019年第三批自治区'!P95+'2020年提前批资金'!P95</f>
        <v>754.2</v>
      </c>
      <c r="Q95" s="30">
        <f t="shared" si="6"/>
        <v>0.692561983471074</v>
      </c>
      <c r="R95" s="29">
        <f>'2019年第二批中央资金'!R95+'2019年政府新增债券'!R95+'2019年第二批自治区'!R95+'2019年第三批自治区'!R95+'2020年提前批资金'!R95</f>
        <v>921.6</v>
      </c>
      <c r="S95" s="30">
        <f t="shared" si="7"/>
        <v>0.855710306406685</v>
      </c>
      <c r="T95" s="29">
        <f>'2019年第二批中央资金'!T95+'2019年政府新增债券'!T95+'2019年第二批自治区'!T95+'2019年第三批自治区'!T95+'2020年提前批资金'!T95</f>
        <v>6</v>
      </c>
      <c r="U95" s="29">
        <f>'2019年第二批中央资金'!U95+'2019年政府新增债券'!U95+'2019年第二批自治区'!U95+'2019年第三批自治区'!U95+'2020年提前批资金'!U95</f>
        <v>6</v>
      </c>
      <c r="V95" s="29">
        <f>'2019年第二批中央资金'!V95+'2019年政府新增债券'!V95+'2019年第二批自治区'!V95+'2019年第三批自治区'!V95+'2020年提前批资金'!V95</f>
        <v>0</v>
      </c>
      <c r="W95" s="29">
        <f>'2019年第二批中央资金'!W95+'2019年政府新增债券'!W95+'2019年第二批自治区'!W95+'2019年第三批自治区'!W95+'2020年提前批资金'!W95</f>
        <v>0</v>
      </c>
      <c r="X95" s="29">
        <f>'2019年第二批中央资金'!X95+'2019年政府新增债券'!X95+'2019年第二批自治区'!X95+'2019年第三批自治区'!X95+'2020年提前批资金'!X95</f>
        <v>656</v>
      </c>
      <c r="Y95" s="29">
        <f>'2019年第二批中央资金'!Y95+'2019年政府新增债券'!Y95+'2019年第二批自治区'!Y95+'2019年第三批自治区'!Y95+'2020年提前批资金'!Y95</f>
        <v>2630</v>
      </c>
      <c r="Z95" s="22">
        <f>'2019年第二批自治区'!Z95+'2019年第三批自治区'!Z95+'2019年政府新增债券'!Z95+'2020年提前批资金'!Z95</f>
        <v>0</v>
      </c>
    </row>
    <row r="96" s="8" customFormat="1" ht="24" customHeight="1" spans="1:26">
      <c r="A96" s="37"/>
      <c r="B96" s="28" t="s">
        <v>48</v>
      </c>
      <c r="C96" s="29">
        <f>'2019年第二批中央资金'!C96+'2019年政府新增债券'!C96+'2019年第二批自治区'!C96+'2019年第三批自治区'!C96+'2020年提前批资金'!C96</f>
        <v>0</v>
      </c>
      <c r="D96" s="29">
        <f>'2019年第二批中央资金'!D96+'2019年政府新增债券'!D96+'2019年第二批自治区'!D96+'2019年第三批自治区'!D96+'2020年提前批资金'!D96</f>
        <v>0</v>
      </c>
      <c r="E96" s="29">
        <f>'2019年第二批中央资金'!E96+'2019年政府新增债券'!E96+'2019年第二批自治区'!E96+'2019年第三批自治区'!E96+'2020年提前批资金'!E96</f>
        <v>0</v>
      </c>
      <c r="F96" s="29">
        <f>'2019年第二批中央资金'!F96+'2019年政府新增债券'!F96+'2019年第二批自治区'!F96+'2019年第三批自治区'!F96+'2020年提前批资金'!F96</f>
        <v>0</v>
      </c>
      <c r="G96" s="30" t="e">
        <f t="shared" si="4"/>
        <v>#DIV/0!</v>
      </c>
      <c r="H96" s="29">
        <f>'2019年第二批中央资金'!H96+'2019年政府新增债券'!H96+'2019年第二批自治区'!H96+'2019年第三批自治区'!H96+'2020年提前批资金'!H96</f>
        <v>0</v>
      </c>
      <c r="I96" s="29">
        <f>'2019年第二批中央资金'!I96+'2019年政府新增债券'!I96+'2019年第二批自治区'!I96+'2019年第三批自治区'!I96+'2020年提前批资金'!I96</f>
        <v>0</v>
      </c>
      <c r="J96" s="30" t="e">
        <f t="shared" si="5"/>
        <v>#DIV/0!</v>
      </c>
      <c r="K96" s="29">
        <f>'2019年第二批中央资金'!K96+'2019年政府新增债券'!K96+'2019年第二批自治区'!K96+'2019年第三批自治区'!K96+'2020年提前批资金'!K96</f>
        <v>0</v>
      </c>
      <c r="L96" s="29">
        <f>'2019年第二批中央资金'!L96+'2019年政府新增债券'!L96+'2019年第二批自治区'!L96+'2019年第三批自治区'!L96+'2020年提前批资金'!L96</f>
        <v>0</v>
      </c>
      <c r="M96" s="29">
        <f>'2019年第二批中央资金'!M96+'2019年政府新增债券'!M96+'2019年第二批自治区'!M96+'2019年第三批自治区'!M96+'2020年提前批资金'!M96</f>
        <v>0</v>
      </c>
      <c r="N96" s="29">
        <f>'2019年第二批中央资金'!N96+'2019年政府新增债券'!N96+'2019年第二批自治区'!N96+'2019年第三批自治区'!N96+'2020年提前批资金'!N96</f>
        <v>0</v>
      </c>
      <c r="O96" s="29">
        <f>'2019年第二批中央资金'!O96+'2019年政府新增债券'!O96+'2019年第二批自治区'!O96+'2019年第三批自治区'!O96+'2020年提前批资金'!O96</f>
        <v>0</v>
      </c>
      <c r="P96" s="29">
        <f>'2019年第二批中央资金'!P96+'2019年政府新增债券'!P96+'2019年第二批自治区'!P96+'2019年第三批自治区'!P96+'2020年提前批资金'!P96</f>
        <v>0</v>
      </c>
      <c r="Q96" s="30" t="e">
        <f t="shared" si="6"/>
        <v>#DIV/0!</v>
      </c>
      <c r="R96" s="29">
        <f>'2019年第二批中央资金'!R96+'2019年政府新增债券'!R96+'2019年第二批自治区'!R96+'2019年第三批自治区'!R96+'2020年提前批资金'!R96</f>
        <v>0</v>
      </c>
      <c r="S96" s="30" t="e">
        <f t="shared" si="7"/>
        <v>#DIV/0!</v>
      </c>
      <c r="T96" s="29">
        <f>'2019年第二批中央资金'!T96+'2019年政府新增债券'!T96+'2019年第二批自治区'!T96+'2019年第三批自治区'!T96+'2020年提前批资金'!T96</f>
        <v>0</v>
      </c>
      <c r="U96" s="29">
        <f>'2019年第二批中央资金'!U96+'2019年政府新增债券'!U96+'2019年第二批自治区'!U96+'2019年第三批自治区'!U96+'2020年提前批资金'!U96</f>
        <v>0</v>
      </c>
      <c r="V96" s="29">
        <f>'2019年第二批中央资金'!V96+'2019年政府新增债券'!V96+'2019年第二批自治区'!V96+'2019年第三批自治区'!V96+'2020年提前批资金'!V96</f>
        <v>0</v>
      </c>
      <c r="W96" s="29">
        <f>'2019年第二批中央资金'!W96+'2019年政府新增债券'!W96+'2019年第二批自治区'!W96+'2019年第三批自治区'!W96+'2020年提前批资金'!W96</f>
        <v>0</v>
      </c>
      <c r="X96" s="29">
        <f>'2019年第二批中央资金'!X96+'2019年政府新增债券'!X96+'2019年第二批自治区'!X96+'2019年第三批自治区'!X96+'2020年提前批资金'!X96</f>
        <v>0</v>
      </c>
      <c r="Y96" s="29">
        <f>'2019年第二批中央资金'!Y96+'2019年政府新增债券'!Y96+'2019年第二批自治区'!Y96+'2019年第三批自治区'!Y96+'2020年提前批资金'!Y96</f>
        <v>0</v>
      </c>
      <c r="Z96" s="22">
        <f>'2019年第二批自治区'!Z96+'2019年第三批自治区'!Z96+'2019年政府新增债券'!Z96+'2020年提前批资金'!Z96</f>
        <v>0</v>
      </c>
    </row>
    <row r="97" s="8" customFormat="1" ht="24" customHeight="1" spans="1:26">
      <c r="A97" s="38"/>
      <c r="B97" s="32" t="s">
        <v>49</v>
      </c>
      <c r="C97" s="29">
        <f>'2019年第二批中央资金'!C97+'2019年政府新增债券'!C97+'2019年第二批自治区'!C97+'2019年第三批自治区'!C97+'2020年提前批资金'!C97</f>
        <v>19</v>
      </c>
      <c r="D97" s="29">
        <f>'2019年第二批中央资金'!D97+'2019年政府新增债券'!D97+'2019年第二批自治区'!D97+'2019年第三批自治区'!D97+'2020年提前批资金'!D97</f>
        <v>0</v>
      </c>
      <c r="E97" s="29">
        <f>'2019年第二批中央资金'!E97+'2019年政府新增债券'!E97+'2019年第二批自治区'!E97+'2019年第三批自治区'!E97+'2020年提前批资金'!E97</f>
        <v>19</v>
      </c>
      <c r="F97" s="29">
        <f>'2019年第二批中央资金'!F97+'2019年政府新增债券'!F97+'2019年第二批自治区'!F97+'2019年第三批自治区'!F97+'2020年提前批资金'!F97</f>
        <v>0</v>
      </c>
      <c r="G97" s="30">
        <f t="shared" si="4"/>
        <v>1</v>
      </c>
      <c r="H97" s="29">
        <f>'2019年第二批中央资金'!H97+'2019年政府新增债券'!H97+'2019年第二批自治区'!H97+'2019年第三批自治区'!H97+'2020年提前批资金'!H97</f>
        <v>6</v>
      </c>
      <c r="I97" s="29">
        <f>'2019年第二批中央资金'!I97+'2019年政府新增债券'!I97+'2019年第二批自治区'!I97+'2019年第三批自治区'!I97+'2020年提前批资金'!I97</f>
        <v>0</v>
      </c>
      <c r="J97" s="30">
        <f t="shared" si="5"/>
        <v>0.315789473684211</v>
      </c>
      <c r="K97" s="29">
        <f>'2019年第二批中央资金'!K97+'2019年政府新增债券'!K97+'2019年第二批自治区'!K97+'2019年第三批自治区'!K97+'2020年提前批资金'!K97</f>
        <v>346.75</v>
      </c>
      <c r="L97" s="29">
        <f>'2019年第二批中央资金'!L97+'2019年政府新增债券'!L97+'2019年第二批自治区'!L97+'2019年第三批自治区'!L97+'2020年提前批资金'!L97</f>
        <v>346.75</v>
      </c>
      <c r="M97" s="29">
        <f>'2019年第二批中央资金'!M97+'2019年政府新增债券'!M97+'2019年第二批自治区'!M97+'2019年第三批自治区'!M97+'2020年提前批资金'!M97</f>
        <v>311.75</v>
      </c>
      <c r="N97" s="29">
        <f>'2019年第二批中央资金'!N97+'2019年政府新增债券'!N97+'2019年第二批自治区'!N97+'2019年第三批自治区'!N97+'2020年提前批资金'!N97</f>
        <v>35</v>
      </c>
      <c r="O97" s="29">
        <f>'2019年第二批中央资金'!O97+'2019年政府新增债券'!O97+'2019年第二批自治区'!O97+'2019年第三批自治区'!O97+'2020年提前批资金'!O97</f>
        <v>0</v>
      </c>
      <c r="P97" s="29">
        <f>'2019年第二批中央资金'!P97+'2019年政府新增债券'!P97+'2019年第二批自治区'!P97+'2019年第三批自治区'!P97+'2020年提前批资金'!P97</f>
        <v>222.05</v>
      </c>
      <c r="Q97" s="30">
        <f t="shared" si="6"/>
        <v>0.640374909877433</v>
      </c>
      <c r="R97" s="29">
        <f>'2019年第二批中央资金'!R97+'2019年政府新增债券'!R97+'2019年第二批自治区'!R97+'2019年第三批自治区'!R97+'2020年提前批资金'!R97</f>
        <v>284.4</v>
      </c>
      <c r="S97" s="30">
        <f t="shared" si="7"/>
        <v>0.820187454938717</v>
      </c>
      <c r="T97" s="29">
        <f>'2019年第二批中央资金'!T97+'2019年政府新增债券'!T97+'2019年第二批自治区'!T97+'2019年第三批自治区'!T97+'2020年提前批资金'!T97</f>
        <v>9</v>
      </c>
      <c r="U97" s="29">
        <f>'2019年第二批中央资金'!U97+'2019年政府新增债券'!U97+'2019年第二批自治区'!U97+'2019年第三批自治区'!U97+'2020年提前批资金'!U97</f>
        <v>9</v>
      </c>
      <c r="V97" s="29">
        <f>'2019年第二批中央资金'!V97+'2019年政府新增债券'!V97+'2019年第二批自治区'!V97+'2019年第三批自治区'!V97+'2020年提前批资金'!V97</f>
        <v>0</v>
      </c>
      <c r="W97" s="29">
        <f>'2019年第二批中央资金'!W97+'2019年政府新增债券'!W97+'2019年第二批自治区'!W97+'2019年第三批自治区'!W97+'2020年提前批资金'!W97</f>
        <v>0</v>
      </c>
      <c r="X97" s="29">
        <f>'2019年第二批中央资金'!X97+'2019年政府新增债券'!X97+'2019年第二批自治区'!X97+'2019年第三批自治区'!X97+'2020年提前批资金'!X97</f>
        <v>741</v>
      </c>
      <c r="Y97" s="29">
        <f>'2019年第二批中央资金'!Y97+'2019年政府新增债券'!Y97+'2019年第二批自治区'!Y97+'2019年第三批自治区'!Y97+'2020年提前批资金'!Y97</f>
        <v>2813</v>
      </c>
      <c r="Z97" s="22">
        <f>'2019年第二批自治区'!Z97+'2019年第三批自治区'!Z97+'2019年政府新增债券'!Z97+'2020年提前批资金'!Z97</f>
        <v>0</v>
      </c>
    </row>
    <row r="98" s="8" customFormat="1" ht="24" customHeight="1" spans="1:26">
      <c r="A98" s="38"/>
      <c r="B98" s="28" t="s">
        <v>50</v>
      </c>
      <c r="C98" s="29">
        <f>'2019年第二批中央资金'!C98+'2019年政府新增债券'!C98+'2019年第二批自治区'!C98+'2019年第三批自治区'!C98+'2020年提前批资金'!C98</f>
        <v>47</v>
      </c>
      <c r="D98" s="29">
        <f>'2019年第二批中央资金'!D98+'2019年政府新增债券'!D98+'2019年第二批自治区'!D98+'2019年第三批自治区'!D98+'2020年提前批资金'!D98</f>
        <v>0</v>
      </c>
      <c r="E98" s="29">
        <f>'2019年第二批中央资金'!E98+'2019年政府新增债券'!E98+'2019年第二批自治区'!E98+'2019年第三批自治区'!E98+'2020年提前批资金'!E98</f>
        <v>47</v>
      </c>
      <c r="F98" s="29">
        <f>'2019年第二批中央资金'!F98+'2019年政府新增债券'!F98+'2019年第二批自治区'!F98+'2019年第三批自治区'!F98+'2020年提前批资金'!F98</f>
        <v>0</v>
      </c>
      <c r="G98" s="30">
        <f t="shared" si="4"/>
        <v>1</v>
      </c>
      <c r="H98" s="29">
        <f>'2019年第二批中央资金'!H98+'2019年政府新增债券'!H98+'2019年第二批自治区'!H98+'2019年第三批自治区'!H98+'2020年提前批资金'!H98</f>
        <v>25</v>
      </c>
      <c r="I98" s="29">
        <f>'2019年第二批中央资金'!I98+'2019年政府新增债券'!I98+'2019年第二批自治区'!I98+'2019年第三批自治区'!I98+'2020年提前批资金'!I98</f>
        <v>0</v>
      </c>
      <c r="J98" s="30">
        <f t="shared" si="5"/>
        <v>0.531914893617021</v>
      </c>
      <c r="K98" s="29">
        <f>'2019年第二批中央资金'!K98+'2019年政府新增债券'!K98+'2019年第二批自治区'!K98+'2019年第三批自治区'!K98+'2020年提前批资金'!K98</f>
        <v>2902.25</v>
      </c>
      <c r="L98" s="29">
        <f>'2019年第二批中央资金'!L98+'2019年政府新增债券'!L98+'2019年第二批自治区'!L98+'2019年第三批自治区'!L98+'2020年提前批资金'!L98</f>
        <v>2869.25</v>
      </c>
      <c r="M98" s="29">
        <f>'2019年第二批中央资金'!M98+'2019年政府新增债券'!M98+'2019年第二批自治区'!M98+'2019年第三批自治区'!M98+'2020年提前批资金'!M98</f>
        <v>1011.25</v>
      </c>
      <c r="N98" s="29">
        <f>'2019年第二批中央资金'!N98+'2019年政府新增债券'!N98+'2019年第二批自治区'!N98+'2019年第三批自治区'!N98+'2020年提前批资金'!N98</f>
        <v>1858</v>
      </c>
      <c r="O98" s="29">
        <f>'2019年第二批中央资金'!O98+'2019年政府新增债券'!O98+'2019年第二批自治区'!O98+'2019年第三批自治区'!O98+'2020年提前批资金'!O98</f>
        <v>33</v>
      </c>
      <c r="P98" s="29">
        <f>'2019年第二批中央资金'!P98+'2019年政府新增债券'!P98+'2019年第二批自治区'!P98+'2019年第三批自治区'!P98+'2020年提前批资金'!P98</f>
        <v>1970.95</v>
      </c>
      <c r="Q98" s="30">
        <f t="shared" si="6"/>
        <v>0.679111034542166</v>
      </c>
      <c r="R98" s="29">
        <f>'2019年第二批中央资金'!R98+'2019年政府新增债券'!R98+'2019年第二批自治区'!R98+'2019年第三批自治区'!R98+'2020年提前批资金'!R98</f>
        <v>2436.6</v>
      </c>
      <c r="S98" s="30">
        <f t="shared" si="7"/>
        <v>0.849211466411083</v>
      </c>
      <c r="T98" s="29">
        <f>'2019年第二批中央资金'!T98+'2019年政府新增债券'!T98+'2019年第二批自治区'!T98+'2019年第三批自治区'!T98+'2020年提前批资金'!T98</f>
        <v>21</v>
      </c>
      <c r="U98" s="29">
        <f>'2019年第二批中央资金'!U98+'2019年政府新增债券'!U98+'2019年第二批自治区'!U98+'2019年第三批自治区'!U98+'2020年提前批资金'!U98</f>
        <v>21</v>
      </c>
      <c r="V98" s="29">
        <f>'2019年第二批中央资金'!V98+'2019年政府新增债券'!V98+'2019年第二批自治区'!V98+'2019年第三批自治区'!V98+'2020年提前批资金'!V98</f>
        <v>0</v>
      </c>
      <c r="W98" s="29">
        <f>'2019年第二批中央资金'!W98+'2019年政府新增债券'!W98+'2019年第二批自治区'!W98+'2019年第三批自治区'!W98+'2020年提前批资金'!W98</f>
        <v>0</v>
      </c>
      <c r="X98" s="29">
        <f>'2019年第二批中央资金'!X98+'2019年政府新增债券'!X98+'2019年第二批自治区'!X98+'2019年第三批自治区'!X98+'2020年提前批资金'!X98</f>
        <v>3902</v>
      </c>
      <c r="Y98" s="29">
        <f>'2019年第二批中央资金'!Y98+'2019年政府新增债券'!Y98+'2019年第二批自治区'!Y98+'2019年第三批自治区'!Y98+'2020年提前批资金'!Y98</f>
        <v>15497</v>
      </c>
      <c r="Z98" s="22">
        <f>'2019年第二批自治区'!Z98+'2019年第三批自治区'!Z98+'2019年政府新增债券'!Z98+'2020年提前批资金'!Z98</f>
        <v>0</v>
      </c>
    </row>
    <row r="99" s="8" customFormat="1" ht="24" customHeight="1" spans="1:26">
      <c r="A99" s="33" t="s">
        <v>78</v>
      </c>
      <c r="B99" s="34" t="s">
        <v>25</v>
      </c>
      <c r="C99" s="25">
        <f>'2019年第二批中央资金'!C99+'2019年政府新增债券'!C99+'2019年第二批自治区'!C99+'2019年第三批自治区'!C99+'2020年提前批资金'!C99</f>
        <v>19</v>
      </c>
      <c r="D99" s="25">
        <f>'2019年第二批中央资金'!D99+'2019年政府新增债券'!D99+'2019年第二批自治区'!D99+'2019年第三批自治区'!D99+'2020年提前批资金'!D99</f>
        <v>2.696</v>
      </c>
      <c r="E99" s="25">
        <f>'2019年第二批中央资金'!E99+'2019年政府新增债券'!E99+'2019年第二批自治区'!E99+'2019年第三批自治区'!E99+'2020年提前批资金'!E99</f>
        <v>19</v>
      </c>
      <c r="F99" s="25">
        <f>'2019年第二批中央资金'!F99+'2019年政府新增债券'!F99+'2019年第二批自治区'!F99+'2019年第三批自治区'!F99+'2020年提前批资金'!F99</f>
        <v>2.144</v>
      </c>
      <c r="G99" s="26">
        <f t="shared" si="4"/>
        <v>1</v>
      </c>
      <c r="H99" s="25">
        <f>'2019年第二批中央资金'!H99+'2019年政府新增债券'!H99+'2019年第二批自治区'!H99+'2019年第三批自治区'!H99+'2020年提前批资金'!H99</f>
        <v>13</v>
      </c>
      <c r="I99" s="25">
        <f>'2019年第二批中央资金'!I99+'2019年政府新增债券'!I99+'2019年第二批自治区'!I99+'2019年第三批自治区'!I99+'2020年提前批资金'!I99</f>
        <v>2.006</v>
      </c>
      <c r="J99" s="26">
        <f t="shared" si="5"/>
        <v>0.684210526315789</v>
      </c>
      <c r="K99" s="25">
        <f>'2019年第二批中央资金'!K99+'2019年政府新增债券'!K99+'2019年第二批自治区'!K99+'2019年第三批自治区'!K99+'2020年提前批资金'!K99</f>
        <v>462.665</v>
      </c>
      <c r="L99" s="25">
        <f>'2019年第二批中央资金'!L99+'2019年政府新增债券'!L99+'2019年第二批自治区'!L99+'2019年第三批自治区'!L99+'2020年提前批资金'!L99</f>
        <v>462.665</v>
      </c>
      <c r="M99" s="25">
        <f>'2019年第二批中央资金'!M99+'2019年政府新增债券'!M99+'2019年第二批自治区'!M99+'2019年第三批自治区'!M99+'2020年提前批资金'!M99</f>
        <v>172.025</v>
      </c>
      <c r="N99" s="25">
        <f>'2019年第二批中央资金'!N99+'2019年政府新增债券'!N99+'2019年第二批自治区'!N99+'2019年第三批自治区'!N99+'2020年提前批资金'!N99</f>
        <v>290.64</v>
      </c>
      <c r="O99" s="25">
        <f>'2019年第二批中央资金'!O99+'2019年政府新增债券'!O99+'2019年第二批自治区'!O99+'2019年第三批自治区'!O99+'2020年提前批资金'!O99</f>
        <v>0</v>
      </c>
      <c r="P99" s="25">
        <f>'2019年第二批中央资金'!P99+'2019年政府新增债券'!P99+'2019年第二批自治区'!P99+'2019年第三批自治区'!P99+'2020年提前批资金'!P99</f>
        <v>384.04</v>
      </c>
      <c r="Q99" s="26">
        <f t="shared" si="6"/>
        <v>0.83006062701955</v>
      </c>
      <c r="R99" s="25">
        <f>'2019年第二批中央资金'!R99+'2019年政府新增债券'!R99+'2019年第二批自治区'!R99+'2019年第三批自治区'!R99+'2020年提前批资金'!R99</f>
        <v>363.682</v>
      </c>
      <c r="S99" s="26">
        <f t="shared" si="7"/>
        <v>0.786059027590157</v>
      </c>
      <c r="T99" s="25">
        <f>'2019年第二批中央资金'!T99+'2019年政府新增债券'!T99+'2019年第二批自治区'!T99+'2019年第三批自治区'!T99+'2020年提前批资金'!T99</f>
        <v>13</v>
      </c>
      <c r="U99" s="25">
        <f>'2019年第二批中央资金'!U99+'2019年政府新增债券'!U99+'2019年第二批自治区'!U99+'2019年第三批自治区'!U99+'2020年提前批资金'!U99</f>
        <v>13</v>
      </c>
      <c r="V99" s="25">
        <f>'2019年第二批中央资金'!V99+'2019年政府新增债券'!V99+'2019年第二批自治区'!V99+'2019年第三批自治区'!V99+'2020年提前批资金'!V99</f>
        <v>0</v>
      </c>
      <c r="W99" s="25">
        <f>'2019年第二批中央资金'!W99+'2019年政府新增债券'!W99+'2019年第二批自治区'!W99+'2019年第三批自治区'!W99+'2020年提前批资金'!W99</f>
        <v>0</v>
      </c>
      <c r="X99" s="25">
        <f>'2019年第二批中央资金'!X99+'2019年政府新增债券'!X99+'2019年第二批自治区'!X99+'2019年第三批自治区'!X99+'2020年提前批资金'!X99</f>
        <v>808</v>
      </c>
      <c r="Y99" s="25">
        <f>'2019年第二批中央资金'!Y99+'2019年政府新增债券'!Y99+'2019年第二批自治区'!Y99+'2019年第三批自治区'!Y99+'2020年提前批资金'!Y99</f>
        <v>2999</v>
      </c>
      <c r="Z99" s="48"/>
    </row>
    <row r="100" s="8" customFormat="1" ht="24" customHeight="1" spans="1:26">
      <c r="A100" s="38"/>
      <c r="B100" s="28" t="s">
        <v>52</v>
      </c>
      <c r="C100" s="29">
        <f>'2019年第二批中央资金'!C100+'2019年政府新增债券'!C100+'2019年第二批自治区'!C100+'2019年第三批自治区'!C100+'2020年提前批资金'!C100</f>
        <v>7</v>
      </c>
      <c r="D100" s="29">
        <f>'2019年第二批中央资金'!D100+'2019年政府新增债券'!D100+'2019年第二批自治区'!D100+'2019年第三批自治区'!D100+'2020年提前批资金'!D100</f>
        <v>2.696</v>
      </c>
      <c r="E100" s="29">
        <f>'2019年第二批中央资金'!E100+'2019年政府新增债券'!E100+'2019年第二批自治区'!E100+'2019年第三批自治区'!E100+'2020年提前批资金'!E100</f>
        <v>7</v>
      </c>
      <c r="F100" s="29">
        <f>'2019年第二批中央资金'!F100+'2019年政府新增债券'!F100+'2019年第二批自治区'!F100+'2019年第三批自治区'!F100+'2020年提前批资金'!F100</f>
        <v>2.144</v>
      </c>
      <c r="G100" s="30">
        <f t="shared" si="4"/>
        <v>1</v>
      </c>
      <c r="H100" s="29">
        <f>'2019年第二批中央资金'!H100+'2019年政府新增债券'!H100+'2019年第二批自治区'!H100+'2019年第三批自治区'!H100+'2020年提前批资金'!H100</f>
        <v>6</v>
      </c>
      <c r="I100" s="29">
        <f>'2019年第二批中央资金'!I100+'2019年政府新增债券'!I100+'2019年第二批自治区'!I100+'2019年第三批自治区'!I100+'2020年提前批资金'!I100</f>
        <v>2.006</v>
      </c>
      <c r="J100" s="30">
        <f t="shared" si="5"/>
        <v>0.857142857142857</v>
      </c>
      <c r="K100" s="29">
        <f>'2019年第二批中央资金'!K100+'2019年政府新增债券'!K100+'2019年第二批自治区'!K100+'2019年第三批自治区'!K100+'2020年提前批资金'!K100</f>
        <v>155.363528</v>
      </c>
      <c r="L100" s="29">
        <f>'2019年第二批中央资金'!L100+'2019年政府新增债券'!L100+'2019年第二批自治区'!L100+'2019年第三批自治区'!L100+'2020年提前批资金'!L100</f>
        <v>155.363528</v>
      </c>
      <c r="M100" s="29">
        <f>'2019年第二批中央资金'!M100+'2019年政府新增债券'!M100+'2019年第二批自治区'!M100+'2019年第三批自治区'!M100+'2020年提前批资金'!M100</f>
        <v>139.648528</v>
      </c>
      <c r="N100" s="29">
        <f>'2019年第二批中央资金'!N100+'2019年政府新增债券'!N100+'2019年第二批自治区'!N100+'2019年第三批自治区'!N100+'2020年提前批资金'!N100</f>
        <v>15.715</v>
      </c>
      <c r="O100" s="29">
        <f>'2019年第二批中央资金'!O100+'2019年政府新增债券'!O100+'2019年第二批自治区'!O100+'2019年第三批自治区'!O100+'2020年提前批资金'!O100</f>
        <v>0</v>
      </c>
      <c r="P100" s="29">
        <f>'2019年第二批中央资金'!P100+'2019年政府新增债券'!P100+'2019年第二批自治区'!P100+'2019年第三批自治区'!P100+'2020年提前批资金'!P100</f>
        <v>155.363528</v>
      </c>
      <c r="Q100" s="30">
        <f t="shared" si="6"/>
        <v>1</v>
      </c>
      <c r="R100" s="29">
        <f>'2019年第二批中央资金'!R100+'2019年政府新增债券'!R100+'2019年第二批自治区'!R100+'2019年第三批自治区'!R100+'2020年提前批资金'!R100</f>
        <v>139.415528</v>
      </c>
      <c r="S100" s="30">
        <f t="shared" si="7"/>
        <v>0.897350425770455</v>
      </c>
      <c r="T100" s="29">
        <f>'2019年第二批中央资金'!T100+'2019年政府新增债券'!T100+'2019年第二批自治区'!T100+'2019年第三批自治区'!T100+'2020年提前批资金'!T100</f>
        <v>6</v>
      </c>
      <c r="U100" s="29">
        <f>'2019年第二批中央资金'!U100+'2019年政府新增债券'!U100+'2019年第二批自治区'!U100+'2019年第三批自治区'!U100+'2020年提前批资金'!U100</f>
        <v>6</v>
      </c>
      <c r="V100" s="29">
        <f>'2019年第二批中央资金'!V100+'2019年政府新增债券'!V100+'2019年第二批自治区'!V100+'2019年第三批自治区'!V100+'2020年提前批资金'!V100</f>
        <v>0</v>
      </c>
      <c r="W100" s="29">
        <f>'2019年第二批中央资金'!W100+'2019年政府新增债券'!W100+'2019年第二批自治区'!W100+'2019年第三批自治区'!W100+'2020年提前批资金'!W100</f>
        <v>0</v>
      </c>
      <c r="X100" s="29">
        <f>'2019年第二批中央资金'!X100+'2019年政府新增债券'!X100+'2019年第二批自治区'!X100+'2019年第三批自治区'!X100+'2020年提前批资金'!X100</f>
        <v>304</v>
      </c>
      <c r="Y100" s="29">
        <f>'2019年第二批中央资金'!Y100+'2019年政府新增债券'!Y100+'2019年第二批自治区'!Y100+'2019年第三批自治区'!Y100+'2020年提前批资金'!Y100</f>
        <v>1120</v>
      </c>
      <c r="Z100" s="22"/>
    </row>
    <row r="101" s="8" customFormat="1" ht="24" customHeight="1" spans="1:26">
      <c r="A101" s="38"/>
      <c r="B101" s="28" t="s">
        <v>79</v>
      </c>
      <c r="C101" s="29">
        <f>'2019年第二批中央资金'!C101+'2019年政府新增债券'!C101+'2019年第二批自治区'!C101+'2019年第三批自治区'!C101+'2020年提前批资金'!C101</f>
        <v>2</v>
      </c>
      <c r="D101" s="29">
        <f>'2019年第二批中央资金'!D101+'2019年政府新增债券'!D101+'2019年第二批自治区'!D101+'2019年第三批自治区'!D101+'2020年提前批资金'!D101</f>
        <v>0.69</v>
      </c>
      <c r="E101" s="29">
        <f>'2019年第二批中央资金'!E101+'2019年政府新增债券'!E101+'2019年第二批自治区'!E101+'2019年第三批自治区'!E101+'2020年提前批资金'!E101</f>
        <v>2</v>
      </c>
      <c r="F101" s="29">
        <f>'2019年第二批中央资金'!F101+'2019年政府新增债券'!F101+'2019年第二批自治区'!F101+'2019年第三批自治区'!F101+'2020年提前批资金'!F101</f>
        <v>0.138</v>
      </c>
      <c r="G101" s="30">
        <f t="shared" si="4"/>
        <v>1</v>
      </c>
      <c r="H101" s="29">
        <f>'2019年第二批中央资金'!H101+'2019年政府新增债券'!H101+'2019年第二批自治区'!H101+'2019年第三批自治区'!H101+'2020年提前批资金'!H101</f>
        <v>1</v>
      </c>
      <c r="I101" s="29">
        <f>'2019年第二批中央资金'!I101+'2019年政府新增债券'!I101+'2019年第二批自治区'!I101+'2019年第三批自治区'!I101+'2020年提前批资金'!I101</f>
        <v>0</v>
      </c>
      <c r="J101" s="30">
        <f t="shared" si="5"/>
        <v>0.5</v>
      </c>
      <c r="K101" s="29">
        <f>'2019年第二批中央资金'!K101+'2019年政府新增债券'!K101+'2019年第二批自治区'!K101+'2019年第三批自治区'!K101+'2020年提前批资金'!K101</f>
        <v>66.493634</v>
      </c>
      <c r="L101" s="29">
        <f>'2019年第二批中央资金'!L101+'2019年政府新增债券'!L101+'2019年第二批自治区'!L101+'2019年第三批自治区'!L101+'2020年提前批资金'!L101</f>
        <v>66.493634</v>
      </c>
      <c r="M101" s="29">
        <f>'2019年第二批中央资金'!M101+'2019年政府新增债券'!M101+'2019年第二批自治区'!M101+'2019年第三批自治区'!M101+'2020年提前批资金'!M101</f>
        <v>66.493634</v>
      </c>
      <c r="N101" s="29">
        <f>'2019年第二批中央资金'!N101+'2019年政府新增债券'!N101+'2019年第二批自治区'!N101+'2019年第三批自治区'!N101+'2020年提前批资金'!N101</f>
        <v>0</v>
      </c>
      <c r="O101" s="29">
        <f>'2019年第二批中央资金'!O101+'2019年政府新增债券'!O101+'2019年第二批自治区'!O101+'2019年第三批自治区'!O101+'2020年提前批资金'!O101</f>
        <v>0</v>
      </c>
      <c r="P101" s="29">
        <f>'2019年第二批中央资金'!P101+'2019年政府新增债券'!P101+'2019年第二批自治区'!P101+'2019年第三批自治区'!P101+'2020年提前批资金'!P101</f>
        <v>66.493634</v>
      </c>
      <c r="Q101" s="30">
        <f t="shared" si="6"/>
        <v>1</v>
      </c>
      <c r="R101" s="29">
        <f>'2019年第二批中央资金'!R101+'2019年政府新增债券'!R101+'2019年第二批自治区'!R101+'2019年第三批自治区'!R101+'2020年提前批资金'!R101</f>
        <v>55.293634</v>
      </c>
      <c r="S101" s="30">
        <f t="shared" si="7"/>
        <v>0.831562822991446</v>
      </c>
      <c r="T101" s="29">
        <f>'2019年第二批中央资金'!T101+'2019年政府新增债券'!T101+'2019年第二批自治区'!T101+'2019年第三批自治区'!T101+'2020年提前批资金'!T101</f>
        <v>2</v>
      </c>
      <c r="U101" s="29">
        <f>'2019年第二批中央资金'!U101+'2019年政府新增债券'!U101+'2019年第二批自治区'!U101+'2019年第三批自治区'!U101+'2020年提前批资金'!U101</f>
        <v>2</v>
      </c>
      <c r="V101" s="29">
        <f>'2019年第二批中央资金'!V101+'2019年政府新增债券'!V101+'2019年第二批自治区'!V101+'2019年第三批自治区'!V101+'2020年提前批资金'!V101</f>
        <v>0</v>
      </c>
      <c r="W101" s="29">
        <f>'2019年第二批中央资金'!W101+'2019年政府新增债券'!W101+'2019年第二批自治区'!W101+'2019年第三批自治区'!W101+'2020年提前批资金'!W101</f>
        <v>0</v>
      </c>
      <c r="X101" s="29">
        <f>'2019年第二批中央资金'!X101+'2019年政府新增债券'!X101+'2019年第二批自治区'!X101+'2019年第三批自治区'!X101+'2020年提前批资金'!X101</f>
        <v>35</v>
      </c>
      <c r="Y101" s="29">
        <f>'2019年第二批中央资金'!Y101+'2019年政府新增债券'!Y101+'2019年第二批自治区'!Y101+'2019年第三批自治区'!Y101+'2020年提前批资金'!Y101</f>
        <v>136</v>
      </c>
      <c r="Z101" s="22"/>
    </row>
    <row r="102" s="8" customFormat="1" ht="24" customHeight="1" spans="1:26">
      <c r="A102" s="38"/>
      <c r="B102" s="28" t="s">
        <v>80</v>
      </c>
      <c r="C102" s="29">
        <f>'2019年第二批中央资金'!C102+'2019年政府新增债券'!C102+'2019年第二批自治区'!C102+'2019年第三批自治区'!C102+'2020年提前批资金'!C102</f>
        <v>5</v>
      </c>
      <c r="D102" s="29">
        <f>'2019年第二批中央资金'!D102+'2019年政府新增债券'!D102+'2019年第二批自治区'!D102+'2019年第三批自治区'!D102+'2020年提前批资金'!D102</f>
        <v>2.006</v>
      </c>
      <c r="E102" s="29">
        <f>'2019年第二批中央资金'!E102+'2019年政府新增债券'!E102+'2019年第二批自治区'!E102+'2019年第三批自治区'!E102+'2020年提前批资金'!E102</f>
        <v>5</v>
      </c>
      <c r="F102" s="29">
        <f>'2019年第二批中央资金'!F102+'2019年政府新增债券'!F102+'2019年第二批自治区'!F102+'2019年第三批自治区'!F102+'2020年提前批资金'!F102</f>
        <v>2.006</v>
      </c>
      <c r="G102" s="30">
        <f t="shared" si="4"/>
        <v>1</v>
      </c>
      <c r="H102" s="29">
        <f>'2019年第二批中央资金'!H102+'2019年政府新增债券'!H102+'2019年第二批自治区'!H102+'2019年第三批自治区'!H102+'2020年提前批资金'!H102</f>
        <v>5</v>
      </c>
      <c r="I102" s="29">
        <f>'2019年第二批中央资金'!I102+'2019年政府新增债券'!I102+'2019年第二批自治区'!I102+'2019年第三批自治区'!I102+'2020年提前批资金'!I102</f>
        <v>2.006</v>
      </c>
      <c r="J102" s="30">
        <f t="shared" si="5"/>
        <v>1</v>
      </c>
      <c r="K102" s="29">
        <f>'2019年第二批中央资金'!K102+'2019年政府新增债券'!K102+'2019年第二批自治区'!K102+'2019年第三批自治区'!K102+'2020年提前批资金'!K102</f>
        <v>88.869894</v>
      </c>
      <c r="L102" s="29">
        <f>'2019年第二批中央资金'!L102+'2019年政府新增债券'!L102+'2019年第二批自治区'!L102+'2019年第三批自治区'!L102+'2020年提前批资金'!L102</f>
        <v>88.869894</v>
      </c>
      <c r="M102" s="29">
        <f>'2019年第二批中央资金'!M102+'2019年政府新增债券'!M102+'2019年第二批自治区'!M102+'2019年第三批自治区'!M102+'2020年提前批资金'!M102</f>
        <v>73.154894</v>
      </c>
      <c r="N102" s="29">
        <f>'2019年第二批中央资金'!N102+'2019年政府新增债券'!N102+'2019年第二批自治区'!N102+'2019年第三批自治区'!N102+'2020年提前批资金'!N102</f>
        <v>15.715</v>
      </c>
      <c r="O102" s="29">
        <f>'2019年第二批中央资金'!O102+'2019年政府新增债券'!O102+'2019年第二批自治区'!O102+'2019年第三批自治区'!O102+'2020年提前批资金'!O102</f>
        <v>0</v>
      </c>
      <c r="P102" s="29">
        <f>'2019年第二批中央资金'!P102+'2019年政府新增债券'!P102+'2019年第二批自治区'!P102+'2019年第三批自治区'!P102+'2020年提前批资金'!P102</f>
        <v>88.869894</v>
      </c>
      <c r="Q102" s="30">
        <f t="shared" si="6"/>
        <v>1</v>
      </c>
      <c r="R102" s="29">
        <f>'2019年第二批中央资金'!R102+'2019年政府新增债券'!R102+'2019年第二批自治区'!R102+'2019年第三批自治区'!R102+'2020年提前批资金'!R102</f>
        <v>84.121894</v>
      </c>
      <c r="S102" s="30">
        <f t="shared" si="7"/>
        <v>0.946573583175423</v>
      </c>
      <c r="T102" s="29">
        <f>'2019年第二批中央资金'!T102+'2019年政府新增债券'!T102+'2019年第二批自治区'!T102+'2019年第三批自治区'!T102+'2020年提前批资金'!T102</f>
        <v>4</v>
      </c>
      <c r="U102" s="29">
        <f>'2019年第二批中央资金'!U102+'2019年政府新增债券'!U102+'2019年第二批自治区'!U102+'2019年第三批自治区'!U102+'2020年提前批资金'!U102</f>
        <v>4</v>
      </c>
      <c r="V102" s="29">
        <f>'2019年第二批中央资金'!V102+'2019年政府新增债券'!V102+'2019年第二批自治区'!V102+'2019年第三批自治区'!V102+'2020年提前批资金'!V102</f>
        <v>0</v>
      </c>
      <c r="W102" s="29">
        <f>'2019年第二批中央资金'!W102+'2019年政府新增债券'!W102+'2019年第二批自治区'!W102+'2019年第三批自治区'!W102+'2020年提前批资金'!W102</f>
        <v>0</v>
      </c>
      <c r="X102" s="29">
        <f>'2019年第二批中央资金'!X102+'2019年政府新增债券'!X102+'2019年第二批自治区'!X102+'2019年第三批自治区'!X102+'2020年提前批资金'!X102</f>
        <v>269</v>
      </c>
      <c r="Y102" s="29">
        <f>'2019年第二批中央资金'!Y102+'2019年政府新增债券'!Y102+'2019年第二批自治区'!Y102+'2019年第三批自治区'!Y102+'2020年提前批资金'!Y102</f>
        <v>984</v>
      </c>
      <c r="Z102" s="22"/>
    </row>
    <row r="103" s="8" customFormat="1" ht="24" customHeight="1" spans="1:26">
      <c r="A103" s="38"/>
      <c r="B103" s="28" t="s">
        <v>48</v>
      </c>
      <c r="C103" s="29">
        <f>'2019年第二批中央资金'!C103+'2019年政府新增债券'!C103+'2019年第二批自治区'!C103+'2019年第三批自治区'!C103+'2020年提前批资金'!C103</f>
        <v>0</v>
      </c>
      <c r="D103" s="29">
        <f>'2019年第二批中央资金'!D103+'2019年政府新增债券'!D103+'2019年第二批自治区'!D103+'2019年第三批自治区'!D103+'2020年提前批资金'!D103</f>
        <v>0</v>
      </c>
      <c r="E103" s="29">
        <f>'2019年第二批中央资金'!E103+'2019年政府新增债券'!E103+'2019年第二批自治区'!E103+'2019年第三批自治区'!E103+'2020年提前批资金'!E103</f>
        <v>0</v>
      </c>
      <c r="F103" s="29">
        <f>'2019年第二批中央资金'!F103+'2019年政府新增债券'!F103+'2019年第二批自治区'!F103+'2019年第三批自治区'!F103+'2020年提前批资金'!F103</f>
        <v>0</v>
      </c>
      <c r="G103" s="30" t="e">
        <f t="shared" si="4"/>
        <v>#DIV/0!</v>
      </c>
      <c r="H103" s="29">
        <f>'2019年第二批中央资金'!H103+'2019年政府新增债券'!H103+'2019年第二批自治区'!H103+'2019年第三批自治区'!H103+'2020年提前批资金'!H103</f>
        <v>0</v>
      </c>
      <c r="I103" s="29">
        <f>'2019年第二批中央资金'!I103+'2019年政府新增债券'!I103+'2019年第二批自治区'!I103+'2019年第三批自治区'!I103+'2020年提前批资金'!I103</f>
        <v>0</v>
      </c>
      <c r="J103" s="30" t="e">
        <f t="shared" si="5"/>
        <v>#DIV/0!</v>
      </c>
      <c r="K103" s="29">
        <f>'2019年第二批中央资金'!K103+'2019年政府新增债券'!K103+'2019年第二批自治区'!K103+'2019年第三批自治区'!K103+'2020年提前批资金'!K103</f>
        <v>0</v>
      </c>
      <c r="L103" s="29">
        <f>'2019年第二批中央资金'!L103+'2019年政府新增债券'!L103+'2019年第二批自治区'!L103+'2019年第三批自治区'!L103+'2020年提前批资金'!L103</f>
        <v>0</v>
      </c>
      <c r="M103" s="29">
        <f>'2019年第二批中央资金'!M103+'2019年政府新增债券'!M103+'2019年第二批自治区'!M103+'2019年第三批自治区'!M103+'2020年提前批资金'!M103</f>
        <v>0</v>
      </c>
      <c r="N103" s="29">
        <f>'2019年第二批中央资金'!N103+'2019年政府新增债券'!N103+'2019年第二批自治区'!N103+'2019年第三批自治区'!N103+'2020年提前批资金'!N103</f>
        <v>0</v>
      </c>
      <c r="O103" s="29">
        <f>'2019年第二批中央资金'!O103+'2019年政府新增债券'!O103+'2019年第二批自治区'!O103+'2019年第三批自治区'!O103+'2020年提前批资金'!O103</f>
        <v>0</v>
      </c>
      <c r="P103" s="29">
        <f>'2019年第二批中央资金'!P103+'2019年政府新增债券'!P103+'2019年第二批自治区'!P103+'2019年第三批自治区'!P103+'2020年提前批资金'!P103</f>
        <v>0</v>
      </c>
      <c r="Q103" s="30" t="e">
        <f t="shared" si="6"/>
        <v>#DIV/0!</v>
      </c>
      <c r="R103" s="29">
        <f>'2019年第二批中央资金'!R103+'2019年政府新增债券'!R103+'2019年第二批自治区'!R103+'2019年第三批自治区'!R103+'2020年提前批资金'!R103</f>
        <v>0</v>
      </c>
      <c r="S103" s="30" t="e">
        <f t="shared" si="7"/>
        <v>#DIV/0!</v>
      </c>
      <c r="T103" s="29">
        <f>'2019年第二批中央资金'!T103+'2019年政府新增债券'!T103+'2019年第二批自治区'!T103+'2019年第三批自治区'!T103+'2020年提前批资金'!T103</f>
        <v>0</v>
      </c>
      <c r="U103" s="29">
        <f>'2019年第二批中央资金'!U103+'2019年政府新增债券'!U103+'2019年第二批自治区'!U103+'2019年第三批自治区'!U103+'2020年提前批资金'!U103</f>
        <v>0</v>
      </c>
      <c r="V103" s="29">
        <f>'2019年第二批中央资金'!V103+'2019年政府新增债券'!V103+'2019年第二批自治区'!V103+'2019年第三批自治区'!V103+'2020年提前批资金'!V103</f>
        <v>0</v>
      </c>
      <c r="W103" s="29">
        <f>'2019年第二批中央资金'!W103+'2019年政府新增债券'!W103+'2019年第二批自治区'!W103+'2019年第三批自治区'!W103+'2020年提前批资金'!W103</f>
        <v>0</v>
      </c>
      <c r="X103" s="29">
        <f>'2019年第二批中央资金'!X103+'2019年政府新增债券'!X103+'2019年第二批自治区'!X103+'2019年第三批自治区'!X103+'2020年提前批资金'!X103</f>
        <v>0</v>
      </c>
      <c r="Y103" s="29">
        <f>'2019年第二批中央资金'!Y103+'2019年政府新增债券'!Y103+'2019年第二批自治区'!Y103+'2019年第三批自治区'!Y103+'2020年提前批资金'!Y103</f>
        <v>0</v>
      </c>
      <c r="Z103" s="22"/>
    </row>
    <row r="104" s="8" customFormat="1" ht="24" customHeight="1" spans="1:26">
      <c r="A104" s="38"/>
      <c r="B104" s="32" t="s">
        <v>49</v>
      </c>
      <c r="C104" s="29">
        <f>'2019年第二批中央资金'!C104+'2019年政府新增债券'!C104+'2019年第二批自治区'!C104+'2019年第三批自治区'!C104+'2020年提前批资金'!C104</f>
        <v>0</v>
      </c>
      <c r="D104" s="29">
        <f>'2019年第二批中央资金'!D104+'2019年政府新增债券'!D104+'2019年第二批自治区'!D104+'2019年第三批自治区'!D104+'2020年提前批资金'!D104</f>
        <v>0</v>
      </c>
      <c r="E104" s="29">
        <f>'2019年第二批中央资金'!E104+'2019年政府新增债券'!E104+'2019年第二批自治区'!E104+'2019年第三批自治区'!E104+'2020年提前批资金'!E104</f>
        <v>0</v>
      </c>
      <c r="F104" s="29">
        <f>'2019年第二批中央资金'!F104+'2019年政府新增债券'!F104+'2019年第二批自治区'!F104+'2019年第三批自治区'!F104+'2020年提前批资金'!F104</f>
        <v>0</v>
      </c>
      <c r="G104" s="30" t="e">
        <f t="shared" si="4"/>
        <v>#DIV/0!</v>
      </c>
      <c r="H104" s="29">
        <f>'2019年第二批中央资金'!H104+'2019年政府新增债券'!H104+'2019年第二批自治区'!H104+'2019年第三批自治区'!H104+'2020年提前批资金'!H104</f>
        <v>0</v>
      </c>
      <c r="I104" s="29">
        <f>'2019年第二批中央资金'!I104+'2019年政府新增债券'!I104+'2019年第二批自治区'!I104+'2019年第三批自治区'!I104+'2020年提前批资金'!I104</f>
        <v>0</v>
      </c>
      <c r="J104" s="30" t="e">
        <f t="shared" si="5"/>
        <v>#DIV/0!</v>
      </c>
      <c r="K104" s="29">
        <f>'2019年第二批中央资金'!K104+'2019年政府新增债券'!K104+'2019年第二批自治区'!K104+'2019年第三批自治区'!K104+'2020年提前批资金'!K104</f>
        <v>0</v>
      </c>
      <c r="L104" s="29">
        <f>'2019年第二批中央资金'!L104+'2019年政府新增债券'!L104+'2019年第二批自治区'!L104+'2019年第三批自治区'!L104+'2020年提前批资金'!L104</f>
        <v>0</v>
      </c>
      <c r="M104" s="29">
        <f>'2019年第二批中央资金'!M104+'2019年政府新增债券'!M104+'2019年第二批自治区'!M104+'2019年第三批自治区'!M104+'2020年提前批资金'!M104</f>
        <v>0</v>
      </c>
      <c r="N104" s="29">
        <f>'2019年第二批中央资金'!N104+'2019年政府新增债券'!N104+'2019年第二批自治区'!N104+'2019年第三批自治区'!N104+'2020年提前批资金'!N104</f>
        <v>0</v>
      </c>
      <c r="O104" s="29">
        <f>'2019年第二批中央资金'!O104+'2019年政府新增债券'!O104+'2019年第二批自治区'!O104+'2019年第三批自治区'!O104+'2020年提前批资金'!O104</f>
        <v>0</v>
      </c>
      <c r="P104" s="29">
        <f>'2019年第二批中央资金'!P104+'2019年政府新增债券'!P104+'2019年第二批自治区'!P104+'2019年第三批自治区'!P104+'2020年提前批资金'!P104</f>
        <v>0</v>
      </c>
      <c r="Q104" s="30" t="e">
        <f t="shared" si="6"/>
        <v>#DIV/0!</v>
      </c>
      <c r="R104" s="29">
        <f>'2019年第二批中央资金'!R104+'2019年政府新增债券'!R104+'2019年第二批自治区'!R104+'2019年第三批自治区'!R104+'2020年提前批资金'!R104</f>
        <v>0</v>
      </c>
      <c r="S104" s="30" t="e">
        <f t="shared" si="7"/>
        <v>#DIV/0!</v>
      </c>
      <c r="T104" s="29">
        <f>'2019年第二批中央资金'!T104+'2019年政府新增债券'!T104+'2019年第二批自治区'!T104+'2019年第三批自治区'!T104+'2020年提前批资金'!T104</f>
        <v>0</v>
      </c>
      <c r="U104" s="29">
        <f>'2019年第二批中央资金'!U104+'2019年政府新增债券'!U104+'2019年第二批自治区'!U104+'2019年第三批自治区'!U104+'2020年提前批资金'!U104</f>
        <v>0</v>
      </c>
      <c r="V104" s="29">
        <f>'2019年第二批中央资金'!V104+'2019年政府新增债券'!V104+'2019年第二批自治区'!V104+'2019年第三批自治区'!V104+'2020年提前批资金'!V104</f>
        <v>0</v>
      </c>
      <c r="W104" s="29">
        <f>'2019年第二批中央资金'!W104+'2019年政府新增债券'!W104+'2019年第二批自治区'!W104+'2019年第三批自治区'!W104+'2020年提前批资金'!W104</f>
        <v>0</v>
      </c>
      <c r="X104" s="29">
        <f>'2019年第二批中央资金'!X104+'2019年政府新增债券'!X104+'2019年第二批自治区'!X104+'2019年第三批自治区'!X104+'2020年提前批资金'!X104</f>
        <v>0</v>
      </c>
      <c r="Y104" s="29">
        <f>'2019年第二批中央资金'!Y104+'2019年政府新增债券'!Y104+'2019年第二批自治区'!Y104+'2019年第三批自治区'!Y104+'2020年提前批资金'!Y104</f>
        <v>0</v>
      </c>
      <c r="Z104" s="22"/>
    </row>
    <row r="105" s="8" customFormat="1" ht="24" customHeight="1" spans="1:26">
      <c r="A105" s="38"/>
      <c r="B105" s="28" t="s">
        <v>50</v>
      </c>
      <c r="C105" s="29">
        <f>'2019年第二批中央资金'!C105+'2019年政府新增债券'!C105+'2019年第二批自治区'!C105+'2019年第三批自治区'!C105+'2020年提前批资金'!C105</f>
        <v>12</v>
      </c>
      <c r="D105" s="29">
        <f>'2019年第二批中央资金'!D105+'2019年政府新增债券'!D105+'2019年第二批自治区'!D105+'2019年第三批自治区'!D105+'2020年提前批资金'!D105</f>
        <v>0</v>
      </c>
      <c r="E105" s="29">
        <f>'2019年第二批中央资金'!E105+'2019年政府新增债券'!E105+'2019年第二批自治区'!E105+'2019年第三批自治区'!E105+'2020年提前批资金'!E105</f>
        <v>12</v>
      </c>
      <c r="F105" s="29">
        <f>'2019年第二批中央资金'!F105+'2019年政府新增债券'!F105+'2019年第二批自治区'!F105+'2019年第三批自治区'!F105+'2020年提前批资金'!F105</f>
        <v>0</v>
      </c>
      <c r="G105" s="30">
        <f t="shared" si="4"/>
        <v>1</v>
      </c>
      <c r="H105" s="29">
        <f>'2019年第二批中央资金'!H105+'2019年政府新增债券'!H105+'2019年第二批自治区'!H105+'2019年第三批自治区'!H105+'2020年提前批资金'!H105</f>
        <v>7</v>
      </c>
      <c r="I105" s="29">
        <f>'2019年第二批中央资金'!I105+'2019年政府新增债券'!I105+'2019年第二批自治区'!I105+'2019年第三批自治区'!I105+'2020年提前批资金'!I105</f>
        <v>0</v>
      </c>
      <c r="J105" s="30">
        <f t="shared" si="5"/>
        <v>0.583333333333333</v>
      </c>
      <c r="K105" s="29">
        <f>'2019年第二批中央资金'!K105+'2019年政府新增债券'!K105+'2019年第二批自治区'!K105+'2019年第三批自治区'!K105+'2020年提前批资金'!K105</f>
        <v>307.301472</v>
      </c>
      <c r="L105" s="29">
        <f>'2019年第二批中央资金'!L105+'2019年政府新增债券'!L105+'2019年第二批自治区'!L105+'2019年第三批自治区'!L105+'2020年提前批资金'!L105</f>
        <v>307.301472</v>
      </c>
      <c r="M105" s="29">
        <f>'2019年第二批中央资金'!M105+'2019年政府新增债券'!M105+'2019年第二批自治区'!M105+'2019年第三批自治区'!M105+'2020年提前批资金'!M105</f>
        <v>32.376472</v>
      </c>
      <c r="N105" s="29">
        <f>'2019年第二批中央资金'!N105+'2019年政府新增债券'!N105+'2019年第二批自治区'!N105+'2019年第三批自治区'!N105+'2020年提前批资金'!N105</f>
        <v>274.925</v>
      </c>
      <c r="O105" s="29">
        <f>'2019年第二批中央资金'!O105+'2019年政府新增债券'!O105+'2019年第二批自治区'!O105+'2019年第三批自治区'!O105+'2020年提前批资金'!O105</f>
        <v>0</v>
      </c>
      <c r="P105" s="29">
        <f>'2019年第二批中央资金'!P105+'2019年政府新增债券'!P105+'2019年第二批自治区'!P105+'2019年第三批自治区'!P105+'2020年提前批资金'!P105</f>
        <v>228.676472</v>
      </c>
      <c r="Q105" s="30">
        <f t="shared" si="6"/>
        <v>0.744143757306831</v>
      </c>
      <c r="R105" s="29">
        <f>'2019年第二批中央资金'!R105+'2019年政府新增债券'!R105+'2019年第二批自治区'!R105+'2019年第三批自治区'!R105+'2020年提前批资金'!R105</f>
        <v>224.266472</v>
      </c>
      <c r="S105" s="30">
        <f t="shared" si="7"/>
        <v>0.729793028781847</v>
      </c>
      <c r="T105" s="29">
        <f>'2019年第二批中央资金'!T105+'2019年政府新增债券'!T105+'2019年第二批自治区'!T105+'2019年第三批自治区'!T105+'2020年提前批资金'!T105</f>
        <v>7</v>
      </c>
      <c r="U105" s="29">
        <f>'2019年第二批中央资金'!U105+'2019年政府新增债券'!U105+'2019年第二批自治区'!U105+'2019年第三批自治区'!U105+'2020年提前批资金'!U105</f>
        <v>7</v>
      </c>
      <c r="V105" s="29">
        <f>'2019年第二批中央资金'!V105+'2019年政府新增债券'!V105+'2019年第二批自治区'!V105+'2019年第三批自治区'!V105+'2020年提前批资金'!V105</f>
        <v>0</v>
      </c>
      <c r="W105" s="29">
        <f>'2019年第二批中央资金'!W105+'2019年政府新增债券'!W105+'2019年第二批自治区'!W105+'2019年第三批自治区'!W105+'2020年提前批资金'!W105</f>
        <v>0</v>
      </c>
      <c r="X105" s="29">
        <f>'2019年第二批中央资金'!X105+'2019年政府新增债券'!X105+'2019年第二批自治区'!X105+'2019年第三批自治区'!X105+'2020年提前批资金'!X105</f>
        <v>504</v>
      </c>
      <c r="Y105" s="29">
        <f>'2019年第二批中央资金'!Y105+'2019年政府新增债券'!Y105+'2019年第二批自治区'!Y105+'2019年第三批自治区'!Y105+'2020年提前批资金'!Y105</f>
        <v>1879</v>
      </c>
      <c r="Z105" s="22"/>
    </row>
    <row r="106" ht="19" customHeight="1" spans="1:26">
      <c r="A106" s="15"/>
      <c r="B106" s="15" t="s">
        <v>139</v>
      </c>
      <c r="C106" s="16"/>
      <c r="D106" s="15"/>
      <c r="E106" s="15"/>
      <c r="F106" s="15"/>
      <c r="G106" s="15"/>
      <c r="H106" s="15"/>
      <c r="I106" s="15"/>
      <c r="J106" s="15"/>
      <c r="K106" s="52"/>
      <c r="L106" s="52"/>
      <c r="M106" s="39"/>
      <c r="N106" s="39"/>
      <c r="O106" s="39"/>
      <c r="P106" s="39"/>
      <c r="Q106" s="39" t="s">
        <v>140</v>
      </c>
      <c r="R106" s="39"/>
      <c r="S106" s="15"/>
      <c r="T106" s="15"/>
      <c r="U106" s="15"/>
      <c r="V106" s="15"/>
      <c r="W106" s="15"/>
      <c r="X106" s="15"/>
      <c r="Y106" s="15"/>
      <c r="Z106" s="15"/>
    </row>
    <row r="107" ht="19" customHeight="1" spans="1:26">
      <c r="A107" s="15" t="s">
        <v>141</v>
      </c>
      <c r="B107" s="15"/>
      <c r="C107" s="16"/>
      <c r="D107" s="15"/>
      <c r="E107" s="15"/>
      <c r="F107" s="15"/>
      <c r="G107" s="15"/>
      <c r="H107" s="15"/>
      <c r="I107" s="15"/>
      <c r="J107" s="15"/>
      <c r="K107" s="52"/>
      <c r="L107" s="52"/>
      <c r="M107" s="39"/>
      <c r="N107" s="39"/>
      <c r="O107" s="39"/>
      <c r="P107" s="39"/>
      <c r="Q107" s="39"/>
      <c r="R107" s="39"/>
      <c r="S107" s="15"/>
      <c r="T107" s="15"/>
      <c r="U107" s="15"/>
      <c r="V107" s="15"/>
      <c r="W107" s="15"/>
      <c r="X107" s="15"/>
      <c r="Y107" s="15"/>
      <c r="Z107" s="15"/>
    </row>
    <row r="108" ht="19" customHeight="1" spans="1:26">
      <c r="A108" s="15" t="s">
        <v>142</v>
      </c>
      <c r="B108" s="15"/>
      <c r="C108" s="16"/>
      <c r="D108" s="15"/>
      <c r="E108" s="15"/>
      <c r="F108" s="15"/>
      <c r="G108" s="15"/>
      <c r="H108" s="15"/>
      <c r="I108" s="15"/>
      <c r="J108" s="15"/>
      <c r="K108" s="39"/>
      <c r="L108" s="39"/>
      <c r="M108" s="39"/>
      <c r="N108" s="39"/>
      <c r="O108" s="39"/>
      <c r="P108" s="39"/>
      <c r="Q108" s="39"/>
      <c r="R108" s="39"/>
      <c r="S108" s="15"/>
      <c r="T108" s="15"/>
      <c r="U108" s="15"/>
      <c r="V108" s="15"/>
      <c r="W108" s="15"/>
      <c r="X108" s="15"/>
      <c r="Y108" s="15"/>
      <c r="Z108" s="15"/>
    </row>
    <row r="109" ht="19" customHeight="1" spans="1:26">
      <c r="A109" s="15" t="s">
        <v>143</v>
      </c>
      <c r="B109" s="15"/>
      <c r="C109" s="16"/>
      <c r="D109" s="15"/>
      <c r="E109" s="15"/>
      <c r="F109" s="15"/>
      <c r="G109" s="15"/>
      <c r="H109" s="15"/>
      <c r="I109" s="15"/>
      <c r="J109" s="15"/>
      <c r="K109" s="39"/>
      <c r="L109" s="39"/>
      <c r="M109" s="39"/>
      <c r="N109" s="39"/>
      <c r="O109" s="39"/>
      <c r="P109" s="39"/>
      <c r="Q109" s="39"/>
      <c r="R109" s="39"/>
      <c r="S109" s="15"/>
      <c r="T109" s="15"/>
      <c r="U109" s="15"/>
      <c r="V109" s="15"/>
      <c r="W109" s="15"/>
      <c r="X109" s="15"/>
      <c r="Y109" s="15"/>
      <c r="Z109" s="15"/>
    </row>
    <row r="110" ht="19" customHeight="1" spans="1:26">
      <c r="A110" s="15" t="s">
        <v>144</v>
      </c>
      <c r="B110" s="15"/>
      <c r="C110" s="16"/>
      <c r="D110" s="15"/>
      <c r="E110" s="15"/>
      <c r="F110" s="15"/>
      <c r="G110" s="15"/>
      <c r="H110" s="15"/>
      <c r="I110" s="15"/>
      <c r="J110" s="15"/>
      <c r="K110" s="39"/>
      <c r="L110" s="39"/>
      <c r="M110" s="39"/>
      <c r="N110" s="39"/>
      <c r="O110" s="39"/>
      <c r="P110" s="39"/>
      <c r="Q110" s="39"/>
      <c r="R110" s="39"/>
      <c r="S110" s="15"/>
      <c r="T110" s="15"/>
      <c r="U110" s="15"/>
      <c r="V110" s="15"/>
      <c r="W110" s="15"/>
      <c r="X110" s="15"/>
      <c r="Y110" s="15"/>
      <c r="Z110" s="15"/>
    </row>
    <row r="111" ht="19" customHeight="1" spans="1:26">
      <c r="A111" s="15" t="s">
        <v>145</v>
      </c>
      <c r="B111" s="15"/>
      <c r="C111" s="16"/>
      <c r="D111" s="15"/>
      <c r="E111" s="15"/>
      <c r="F111" s="15"/>
      <c r="G111" s="15"/>
      <c r="H111" s="15"/>
      <c r="I111" s="15"/>
      <c r="J111" s="15"/>
      <c r="K111" s="39"/>
      <c r="L111" s="39"/>
      <c r="M111" s="39"/>
      <c r="N111" s="39"/>
      <c r="O111" s="39"/>
      <c r="P111" s="39"/>
      <c r="Q111" s="39"/>
      <c r="R111" s="39"/>
      <c r="S111" s="15"/>
      <c r="T111" s="15"/>
      <c r="U111" s="15"/>
      <c r="V111" s="15"/>
      <c r="W111" s="15"/>
      <c r="X111" s="15"/>
      <c r="Y111" s="15"/>
      <c r="Z111" s="15"/>
    </row>
  </sheetData>
  <mergeCells count="16">
    <mergeCell ref="A2:Y2"/>
    <mergeCell ref="T3:U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Z4:Z7"/>
  </mergeCells>
  <pageMargins left="0.751388888888889" right="0.751388888888889" top="1" bottom="1" header="0.511805555555556" footer="0.511805555555556"/>
  <pageSetup paperSize="8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2019年第二批中央资金</vt:lpstr>
      <vt:lpstr>2019年政府新增债券</vt:lpstr>
      <vt:lpstr>2019年第二批自治区</vt:lpstr>
      <vt:lpstr>2019年第三批自治区</vt:lpstr>
      <vt:lpstr>2020年提前批资金</vt:lpstr>
      <vt:lpstr>自动合计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cxm</cp:lastModifiedBy>
  <dcterms:created xsi:type="dcterms:W3CDTF">2006-09-13T11:21:00Z</dcterms:created>
  <cp:lastPrinted>2019-04-09T00:56:00Z</cp:lastPrinted>
  <dcterms:modified xsi:type="dcterms:W3CDTF">2020-05-13T02:58:30Z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